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<sst xmlns="http://schemas.openxmlformats.org/spreadsheetml/2006/main" count="71" uniqueCount="27">
  <si>
    <t>T=1ms</t>
  </si>
  <si>
    <t>ω</t>
  </si>
  <si>
    <t>f=ω/2π</t>
  </si>
  <si>
    <t>n</t>
  </si>
  <si>
    <t>[Hz]</t>
  </si>
  <si>
    <t>ωT/2</t>
  </si>
  <si>
    <t>[dB]</t>
  </si>
  <si>
    <t>sin(ωT/2)</t>
  </si>
  <si>
    <t>20*log10|  |</t>
  </si>
  <si>
    <t>abs(分子/分母)</t>
  </si>
  <si>
    <t>分子</t>
  </si>
  <si>
    <t>分母</t>
  </si>
  <si>
    <t>sin(4ωT)</t>
  </si>
  <si>
    <t>m</t>
  </si>
  <si>
    <t>８回平均</t>
  </si>
  <si>
    <t>２回平均</t>
  </si>
  <si>
    <t>４回平均</t>
  </si>
  <si>
    <t>10回平均</t>
  </si>
  <si>
    <t>sin(5ωT)</t>
  </si>
  <si>
    <t>ωT</t>
  </si>
  <si>
    <t>2*cos(ωT/2)</t>
  </si>
  <si>
    <t>sin(2ωT)</t>
  </si>
  <si>
    <t>abs()</t>
  </si>
  <si>
    <t>ゲイン特性</t>
  </si>
  <si>
    <t>１０回平均</t>
  </si>
  <si>
    <t>周波数[Hz]</t>
  </si>
  <si>
    <t>規格化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</si>
</sst>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625"/>
          <c:w val="0.642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Sheet1!$X$5</c:f>
              <c:strCache>
                <c:ptCount val="1"/>
                <c:pt idx="0">
                  <c:v>２回平均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Sheet1!$X$6:$X$46</c:f>
              <c:numCache/>
            </c:numRef>
          </c:val>
          <c:smooth val="0"/>
        </c:ser>
        <c:ser>
          <c:idx val="1"/>
          <c:order val="1"/>
          <c:tx>
            <c:strRef>
              <c:f>Sheet1!$Y$5</c:f>
              <c:strCache>
                <c:ptCount val="1"/>
                <c:pt idx="0">
                  <c:v>４回平均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Sheet1!$Y$6:$Y$46</c:f>
              <c:numCache/>
            </c:numRef>
          </c:val>
          <c:smooth val="0"/>
        </c:ser>
        <c:ser>
          <c:idx val="2"/>
          <c:order val="2"/>
          <c:tx>
            <c:strRef>
              <c:f>Sheet1!$Z$5</c:f>
              <c:strCache>
                <c:ptCount val="1"/>
                <c:pt idx="0">
                  <c:v>８回平均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Sheet1!$Z$6:$Z$46</c:f>
              <c:numCache/>
            </c:numRef>
          </c:val>
          <c:smooth val="0"/>
        </c:ser>
        <c:ser>
          <c:idx val="3"/>
          <c:order val="3"/>
          <c:tx>
            <c:strRef>
              <c:f>Sheet1!$AA$5</c:f>
              <c:strCache>
                <c:ptCount val="1"/>
                <c:pt idx="0">
                  <c:v>１０回平均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Sheet1!$AA$6:$AA$46</c:f>
              <c:numCache/>
            </c:numRef>
          </c:val>
          <c:smooth val="0"/>
        </c:ser>
        <c:marker val="1"/>
        <c:axId val="63280135"/>
        <c:axId val="32650304"/>
      </c:lineChart>
      <c:catAx>
        <c:axId val="6328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50304"/>
        <c:crosses val="autoZero"/>
        <c:auto val="1"/>
        <c:lblOffset val="100"/>
        <c:tickLblSkip val="4"/>
        <c:noMultiLvlLbl val="0"/>
      </c:catAx>
      <c:valAx>
        <c:axId val="32650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0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2645"/>
          <c:w val="0.27975"/>
          <c:h val="0.4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725"/>
          <c:w val="0.642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Sheet1!$R$5</c:f>
              <c:strCache>
                <c:ptCount val="1"/>
                <c:pt idx="0">
                  <c:v>２回平均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Sheet1!$R$6:$R$46</c:f>
              <c:numCache/>
            </c:numRef>
          </c:val>
          <c:smooth val="0"/>
        </c:ser>
        <c:ser>
          <c:idx val="1"/>
          <c:order val="1"/>
          <c:tx>
            <c:strRef>
              <c:f>Sheet1!$S$5</c:f>
              <c:strCache>
                <c:ptCount val="1"/>
                <c:pt idx="0">
                  <c:v>４回平均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Sheet1!$S$6:$S$46</c:f>
              <c:numCache/>
            </c:numRef>
          </c:val>
          <c:smooth val="0"/>
        </c:ser>
        <c:ser>
          <c:idx val="2"/>
          <c:order val="2"/>
          <c:tx>
            <c:strRef>
              <c:f>Sheet1!$T$5</c:f>
              <c:strCache>
                <c:ptCount val="1"/>
                <c:pt idx="0">
                  <c:v>８回平均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Sheet1!$T$6:$T$46</c:f>
              <c:numCache/>
            </c:numRef>
          </c:val>
          <c:smooth val="0"/>
        </c:ser>
        <c:ser>
          <c:idx val="3"/>
          <c:order val="3"/>
          <c:tx>
            <c:strRef>
              <c:f>Sheet1!$U$5</c:f>
              <c:strCache>
                <c:ptCount val="1"/>
                <c:pt idx="0">
                  <c:v>１０回平均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Sheet1!$U$6:$U$46</c:f>
              <c:numCache/>
            </c:numRef>
          </c:val>
          <c:smooth val="0"/>
        </c:ser>
        <c:marker val="1"/>
        <c:axId val="25417281"/>
        <c:axId val="27428938"/>
      </c:lineChart>
      <c:catAx>
        <c:axId val="254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28938"/>
        <c:crosses val="autoZero"/>
        <c:auto val="1"/>
        <c:lblOffset val="100"/>
        <c:tickLblSkip val="4"/>
        <c:noMultiLvlLbl val="0"/>
      </c:catAx>
      <c:valAx>
        <c:axId val="27428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7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5"/>
          <c:y val="0.31875"/>
          <c:w val="0.27975"/>
          <c:h val="0.4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675"/>
          <c:w val="0.6362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Sheet1!$AD$5</c:f>
              <c:strCache>
                <c:ptCount val="1"/>
                <c:pt idx="0">
                  <c:v>２回平均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Sheet1!$AD$6:$AD$46</c:f>
              <c:numCache/>
            </c:numRef>
          </c:val>
          <c:smooth val="0"/>
        </c:ser>
        <c:ser>
          <c:idx val="1"/>
          <c:order val="1"/>
          <c:tx>
            <c:strRef>
              <c:f>Sheet1!$AE$5</c:f>
              <c:strCache>
                <c:ptCount val="1"/>
                <c:pt idx="0">
                  <c:v>４回平均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Sheet1!$AE$6:$AE$46</c:f>
              <c:numCache/>
            </c:numRef>
          </c:val>
          <c:smooth val="0"/>
        </c:ser>
        <c:ser>
          <c:idx val="2"/>
          <c:order val="2"/>
          <c:tx>
            <c:strRef>
              <c:f>Sheet1!$AF$5</c:f>
              <c:strCache>
                <c:ptCount val="1"/>
                <c:pt idx="0">
                  <c:v>８回平均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Sheet1!$AF$6:$AF$46</c:f>
              <c:numCache/>
            </c:numRef>
          </c:val>
          <c:smooth val="0"/>
        </c:ser>
        <c:ser>
          <c:idx val="3"/>
          <c:order val="3"/>
          <c:tx>
            <c:strRef>
              <c:f>Sheet1!$AG$5</c:f>
              <c:strCache>
                <c:ptCount val="1"/>
                <c:pt idx="0">
                  <c:v>１０回平均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Sheet1!$AG$6:$AG$46</c:f>
              <c:numCache/>
            </c:numRef>
          </c:val>
          <c:smooth val="0"/>
        </c:ser>
        <c:marker val="1"/>
        <c:axId val="45533851"/>
        <c:axId val="7151476"/>
      </c:lineChart>
      <c:catAx>
        <c:axId val="45533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51476"/>
        <c:crosses val="autoZero"/>
        <c:auto val="1"/>
        <c:lblOffset val="100"/>
        <c:tickLblSkip val="5"/>
        <c:noMultiLvlLbl val="0"/>
      </c:catAx>
      <c:valAx>
        <c:axId val="7151476"/>
        <c:scaling>
          <c:orientation val="minMax"/>
          <c:max val="0"/>
          <c:min val="-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338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75"/>
          <c:y val="0.3205"/>
          <c:w val="0.2845"/>
          <c:h val="0.4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24</xdr:row>
      <xdr:rowOff>9525</xdr:rowOff>
    </xdr:from>
    <xdr:to>
      <xdr:col>26</xdr:col>
      <xdr:colOff>219075</xdr:colOff>
      <xdr:row>36</xdr:row>
      <xdr:rowOff>19050</xdr:rowOff>
    </xdr:to>
    <xdr:graphicFrame>
      <xdr:nvGraphicFramePr>
        <xdr:cNvPr id="1" name="グラフ 3"/>
        <xdr:cNvGraphicFramePr/>
      </xdr:nvGraphicFramePr>
      <xdr:xfrm>
        <a:off x="15078075" y="4124325"/>
        <a:ext cx="30384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295275</xdr:colOff>
      <xdr:row>24</xdr:row>
      <xdr:rowOff>9525</xdr:rowOff>
    </xdr:from>
    <xdr:to>
      <xdr:col>21</xdr:col>
      <xdr:colOff>133350</xdr:colOff>
      <xdr:row>35</xdr:row>
      <xdr:rowOff>152400</xdr:rowOff>
    </xdr:to>
    <xdr:graphicFrame>
      <xdr:nvGraphicFramePr>
        <xdr:cNvPr id="2" name="グラフ 4"/>
        <xdr:cNvGraphicFramePr/>
      </xdr:nvGraphicFramePr>
      <xdr:xfrm>
        <a:off x="11201400" y="4124325"/>
        <a:ext cx="30194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762000</xdr:colOff>
      <xdr:row>24</xdr:row>
      <xdr:rowOff>9525</xdr:rowOff>
    </xdr:from>
    <xdr:to>
      <xdr:col>33</xdr:col>
      <xdr:colOff>0</xdr:colOff>
      <xdr:row>36</xdr:row>
      <xdr:rowOff>0</xdr:rowOff>
    </xdr:to>
    <xdr:graphicFrame>
      <xdr:nvGraphicFramePr>
        <xdr:cNvPr id="3" name="グラフ 5"/>
        <xdr:cNvGraphicFramePr/>
      </xdr:nvGraphicFramePr>
      <xdr:xfrm>
        <a:off x="20183475" y="4124325"/>
        <a:ext cx="29718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J1">
      <selection activeCell="AH1" sqref="AH1:AK16384"/>
    </sheetView>
  </sheetViews>
  <sheetFormatPr defaultColWidth="9.140625" defaultRowHeight="15"/>
  <cols>
    <col min="7" max="8" width="12.57421875" style="0" customWidth="1"/>
    <col min="9" max="9" width="8.28125" style="0" customWidth="1"/>
    <col min="10" max="10" width="9.57421875" style="0" customWidth="1"/>
    <col min="11" max="11" width="12.57421875" style="0" customWidth="1"/>
    <col min="12" max="12" width="10.28125" style="0" customWidth="1"/>
    <col min="13" max="13" width="14.57421875" style="0" customWidth="1"/>
    <col min="14" max="14" width="9.8515625" style="0" customWidth="1"/>
    <col min="15" max="15" width="14.57421875" style="0" customWidth="1"/>
    <col min="16" max="16" width="3.8515625" style="0" customWidth="1"/>
    <col min="17" max="17" width="11.140625" style="0" customWidth="1"/>
    <col min="18" max="21" width="9.140625" style="0" customWidth="1"/>
    <col min="22" max="29" width="11.421875" style="0" customWidth="1"/>
    <col min="30" max="33" width="11.140625" style="0" customWidth="1"/>
  </cols>
  <sheetData>
    <row r="1" spans="8:33" ht="13.5">
      <c r="H1" t="s">
        <v>15</v>
      </c>
      <c r="I1" t="s">
        <v>15</v>
      </c>
      <c r="J1" t="s">
        <v>16</v>
      </c>
      <c r="K1" t="s">
        <v>16</v>
      </c>
      <c r="L1" t="s">
        <v>14</v>
      </c>
      <c r="M1" t="s">
        <v>14</v>
      </c>
      <c r="N1" t="s">
        <v>17</v>
      </c>
      <c r="AD1" t="s">
        <v>6</v>
      </c>
      <c r="AE1" t="s">
        <v>6</v>
      </c>
      <c r="AF1" t="s">
        <v>6</v>
      </c>
      <c r="AG1" t="s">
        <v>6</v>
      </c>
    </row>
    <row r="2" spans="30:33" ht="13.5">
      <c r="AD2" t="s">
        <v>8</v>
      </c>
      <c r="AE2" t="s">
        <v>8</v>
      </c>
      <c r="AF2" t="s">
        <v>8</v>
      </c>
      <c r="AG2" t="s">
        <v>8</v>
      </c>
    </row>
    <row r="3" spans="3:33" ht="13.5">
      <c r="C3" t="s">
        <v>0</v>
      </c>
      <c r="X3" t="s">
        <v>26</v>
      </c>
      <c r="Y3" t="s">
        <v>26</v>
      </c>
      <c r="Z3" t="s">
        <v>26</v>
      </c>
      <c r="AA3" t="s">
        <v>26</v>
      </c>
      <c r="AD3" t="s">
        <v>26</v>
      </c>
      <c r="AE3" t="s">
        <v>26</v>
      </c>
      <c r="AF3" t="s">
        <v>26</v>
      </c>
      <c r="AG3" t="s">
        <v>26</v>
      </c>
    </row>
    <row r="4" spans="4:33" ht="13.5">
      <c r="D4" t="s">
        <v>4</v>
      </c>
      <c r="G4" t="s">
        <v>11</v>
      </c>
      <c r="J4" t="s">
        <v>10</v>
      </c>
      <c r="L4" t="s">
        <v>10</v>
      </c>
      <c r="N4" t="s">
        <v>10</v>
      </c>
      <c r="R4" t="s">
        <v>23</v>
      </c>
      <c r="S4" t="s">
        <v>23</v>
      </c>
      <c r="T4" t="s">
        <v>23</v>
      </c>
      <c r="U4" t="s">
        <v>23</v>
      </c>
      <c r="X4" t="s">
        <v>23</v>
      </c>
      <c r="Y4" t="s">
        <v>23</v>
      </c>
      <c r="Z4" t="s">
        <v>23</v>
      </c>
      <c r="AA4" t="s">
        <v>23</v>
      </c>
      <c r="AD4" t="s">
        <v>23</v>
      </c>
      <c r="AE4" t="s">
        <v>23</v>
      </c>
      <c r="AF4" t="s">
        <v>23</v>
      </c>
      <c r="AG4" t="s">
        <v>23</v>
      </c>
    </row>
    <row r="5" spans="1:33" ht="13.5">
      <c r="A5" t="s">
        <v>13</v>
      </c>
      <c r="B5" t="s">
        <v>3</v>
      </c>
      <c r="C5" t="s">
        <v>1</v>
      </c>
      <c r="D5" t="s">
        <v>2</v>
      </c>
      <c r="E5" t="s">
        <v>5</v>
      </c>
      <c r="F5" t="s">
        <v>19</v>
      </c>
      <c r="G5" t="s">
        <v>7</v>
      </c>
      <c r="H5" t="s">
        <v>20</v>
      </c>
      <c r="I5" t="s">
        <v>22</v>
      </c>
      <c r="J5" t="s">
        <v>21</v>
      </c>
      <c r="K5" t="s">
        <v>9</v>
      </c>
      <c r="L5" t="s">
        <v>12</v>
      </c>
      <c r="M5" t="s">
        <v>9</v>
      </c>
      <c r="N5" t="s">
        <v>18</v>
      </c>
      <c r="O5" t="s">
        <v>9</v>
      </c>
      <c r="Q5" t="s">
        <v>25</v>
      </c>
      <c r="R5" t="s">
        <v>15</v>
      </c>
      <c r="S5" t="s">
        <v>16</v>
      </c>
      <c r="T5" t="s">
        <v>14</v>
      </c>
      <c r="U5" t="s">
        <v>24</v>
      </c>
      <c r="W5" t="s">
        <v>25</v>
      </c>
      <c r="X5" t="s">
        <v>15</v>
      </c>
      <c r="Y5" t="s">
        <v>16</v>
      </c>
      <c r="Z5" t="s">
        <v>14</v>
      </c>
      <c r="AA5" t="s">
        <v>24</v>
      </c>
      <c r="AC5" t="s">
        <v>25</v>
      </c>
      <c r="AD5" t="s">
        <v>15</v>
      </c>
      <c r="AE5" t="s">
        <v>16</v>
      </c>
      <c r="AF5" t="s">
        <v>14</v>
      </c>
      <c r="AG5" t="s">
        <v>24</v>
      </c>
    </row>
    <row r="6" spans="1:33" ht="13.5">
      <c r="A6">
        <v>0</v>
      </c>
      <c r="B6">
        <f>A6/2</f>
        <v>0</v>
      </c>
      <c r="C6">
        <f aca="true" t="shared" si="0" ref="C6:C25">1000*2*PI()/20*B6</f>
        <v>0</v>
      </c>
      <c r="D6">
        <f>C6/2/PI()</f>
        <v>0</v>
      </c>
      <c r="E6" s="1">
        <f>C6*0.001/2</f>
        <v>0</v>
      </c>
      <c r="F6" s="1">
        <f>E6*2</f>
        <v>0</v>
      </c>
      <c r="G6" s="1">
        <f>SIN(E6)</f>
        <v>0</v>
      </c>
      <c r="H6" s="1">
        <f>2*COS(E6)</f>
        <v>2</v>
      </c>
      <c r="I6" s="1">
        <f>ABS(H6)</f>
        <v>2</v>
      </c>
      <c r="J6" s="1">
        <f>SIN(F6*2)</f>
        <v>0</v>
      </c>
      <c r="K6" s="2">
        <v>4</v>
      </c>
      <c r="L6" s="1">
        <f>SIN(4*F6)</f>
        <v>0</v>
      </c>
      <c r="M6" s="2">
        <v>8</v>
      </c>
      <c r="N6" s="1">
        <f>SIN(5*F6)</f>
        <v>0</v>
      </c>
      <c r="O6" s="2">
        <v>10</v>
      </c>
      <c r="Q6">
        <f>C6/2/PI()</f>
        <v>0</v>
      </c>
      <c r="R6" s="1">
        <f>I6</f>
        <v>2</v>
      </c>
      <c r="S6" s="1">
        <f>K6</f>
        <v>4</v>
      </c>
      <c r="T6" s="1">
        <f>M6</f>
        <v>8</v>
      </c>
      <c r="U6" s="1">
        <f>O6</f>
        <v>10</v>
      </c>
      <c r="W6">
        <f>C6/2/PI()</f>
        <v>0</v>
      </c>
      <c r="X6" s="1">
        <f>I6/2</f>
        <v>1</v>
      </c>
      <c r="Y6" s="1">
        <f>K6/4</f>
        <v>1</v>
      </c>
      <c r="Z6" s="1">
        <f>M6/8</f>
        <v>1</v>
      </c>
      <c r="AA6" s="1">
        <f>O6/10</f>
        <v>1</v>
      </c>
      <c r="AB6" s="1"/>
      <c r="AC6">
        <f>C6/2/PI()</f>
        <v>0</v>
      </c>
      <c r="AD6" s="1">
        <f>20*LOG(X6,10)</f>
        <v>0</v>
      </c>
      <c r="AE6" s="1">
        <f aca="true" t="shared" si="1" ref="AE6:AG21">20*LOG(Y6,10)</f>
        <v>0</v>
      </c>
      <c r="AF6" s="1">
        <f t="shared" si="1"/>
        <v>0</v>
      </c>
      <c r="AG6" s="1">
        <f t="shared" si="1"/>
        <v>0</v>
      </c>
    </row>
    <row r="7" spans="1:33" ht="13.5">
      <c r="A7">
        <f>A6+1</f>
        <v>1</v>
      </c>
      <c r="B7">
        <f>A7/4</f>
        <v>0.25</v>
      </c>
      <c r="C7" s="1">
        <f t="shared" si="0"/>
        <v>78.53981633974482</v>
      </c>
      <c r="D7">
        <f aca="true" t="shared" si="2" ref="D7:D26">C7/2/PI()</f>
        <v>12.499999999999998</v>
      </c>
      <c r="E7" s="1">
        <f aca="true" t="shared" si="3" ref="E7:E26">C7*0.001/2</f>
        <v>0.03926990816987241</v>
      </c>
      <c r="F7" s="1">
        <f aca="true" t="shared" si="4" ref="F7:F46">E7*2</f>
        <v>0.07853981633974481</v>
      </c>
      <c r="G7" s="1">
        <f aca="true" t="shared" si="5" ref="G7:G26">SIN(E7)</f>
        <v>0.0392598157590686</v>
      </c>
      <c r="H7" s="1">
        <f aca="true" t="shared" si="6" ref="H7:H46">2*COS(E7)</f>
        <v>1.9984580724814458</v>
      </c>
      <c r="I7" s="1">
        <f aca="true" t="shared" si="7" ref="I7:I46">ABS(H7)</f>
        <v>1.9984580724814458</v>
      </c>
      <c r="J7" s="1">
        <f aca="true" t="shared" si="8" ref="J7:J46">SIN(F7*2)</f>
        <v>0.15643446504023084</v>
      </c>
      <c r="K7" s="1">
        <f aca="true" t="shared" si="9" ref="K7:K46">ABS(J7/G7)</f>
        <v>3.9845949863912984</v>
      </c>
      <c r="L7" s="1">
        <f aca="true" t="shared" si="10" ref="L7:L46">SIN(4*F7)</f>
        <v>0.30901699437494734</v>
      </c>
      <c r="M7" s="1">
        <f aca="true" t="shared" si="11" ref="M7:M46">ABS(L7/G7)</f>
        <v>7.871076020105053</v>
      </c>
      <c r="N7" s="1">
        <f aca="true" t="shared" si="12" ref="N7:N46">SIN(5*F7)</f>
        <v>0.3826834323650897</v>
      </c>
      <c r="O7" s="3">
        <f aca="true" t="shared" si="13" ref="O7:O46">ABS(N7/G7)</f>
        <v>9.747458691950023</v>
      </c>
      <c r="P7" s="3"/>
      <c r="Q7">
        <f aca="true" t="shared" si="14" ref="Q7:Q46">C7/2/PI()</f>
        <v>12.499999999999998</v>
      </c>
      <c r="R7" s="1">
        <f aca="true" t="shared" si="15" ref="R7:R46">I7</f>
        <v>1.9984580724814458</v>
      </c>
      <c r="S7" s="1">
        <f aca="true" t="shared" si="16" ref="S7:S46">K7</f>
        <v>3.9845949863912984</v>
      </c>
      <c r="T7" s="1">
        <f aca="true" t="shared" si="17" ref="T7:T46">M7</f>
        <v>7.871076020105053</v>
      </c>
      <c r="U7" s="1">
        <f aca="true" t="shared" si="18" ref="U7:U46">O7</f>
        <v>9.747458691950023</v>
      </c>
      <c r="V7" s="3"/>
      <c r="W7">
        <f aca="true" t="shared" si="19" ref="W7:W46">C7/2/PI()</f>
        <v>12.499999999999998</v>
      </c>
      <c r="X7" s="1">
        <f aca="true" t="shared" si="20" ref="X7:X46">I7/2</f>
        <v>0.9992290362407229</v>
      </c>
      <c r="Y7" s="1">
        <f aca="true" t="shared" si="21" ref="Y7:Y46">K7/4</f>
        <v>0.9961487465978246</v>
      </c>
      <c r="Z7" s="1">
        <f aca="true" t="shared" si="22" ref="Z7:Z46">M7/8</f>
        <v>0.9838845025131316</v>
      </c>
      <c r="AA7" s="1">
        <f aca="true" t="shared" si="23" ref="AA7:AA46">O7/10</f>
        <v>0.9747458691950023</v>
      </c>
      <c r="AB7" s="1"/>
      <c r="AC7">
        <f aca="true" t="shared" si="24" ref="AC7:AC46">C7/2/PI()</f>
        <v>12.499999999999998</v>
      </c>
      <c r="AD7" s="1">
        <f aca="true" t="shared" si="25" ref="AD7:AD46">20*LOG(X7,10)</f>
        <v>-0.006699088837333367</v>
      </c>
      <c r="AE7" s="1">
        <f t="shared" si="1"/>
        <v>-0.03351614310594675</v>
      </c>
      <c r="AF7" s="1">
        <f t="shared" si="1"/>
        <v>-0.14111760180454724</v>
      </c>
      <c r="AG7" s="1">
        <f t="shared" si="1"/>
        <v>-0.22217193202482421</v>
      </c>
    </row>
    <row r="8" spans="1:33" ht="13.5">
      <c r="A8">
        <f aca="true" t="shared" si="26" ref="A8:A46">A7+1</f>
        <v>2</v>
      </c>
      <c r="B8">
        <f aca="true" t="shared" si="27" ref="B8:B46">A8/4</f>
        <v>0.5</v>
      </c>
      <c r="C8" s="1">
        <f t="shared" si="0"/>
        <v>157.07963267948963</v>
      </c>
      <c r="D8">
        <f t="shared" si="2"/>
        <v>24.999999999999996</v>
      </c>
      <c r="E8" s="1">
        <f t="shared" si="3"/>
        <v>0.07853981633974481</v>
      </c>
      <c r="F8" s="1">
        <f t="shared" si="4"/>
        <v>0.15707963267948963</v>
      </c>
      <c r="G8" s="1">
        <f t="shared" si="5"/>
        <v>0.07845909572784493</v>
      </c>
      <c r="H8" s="1">
        <f t="shared" si="6"/>
        <v>1.993834667466256</v>
      </c>
      <c r="I8" s="1">
        <f t="shared" si="7"/>
        <v>1.993834667466256</v>
      </c>
      <c r="J8" s="1">
        <f t="shared" si="8"/>
        <v>0.30901699437494734</v>
      </c>
      <c r="K8" s="1">
        <f t="shared" si="9"/>
        <v>3.938574508261609</v>
      </c>
      <c r="L8" s="1">
        <f t="shared" si="10"/>
        <v>0.587785252292473</v>
      </c>
      <c r="M8" s="1">
        <f t="shared" si="11"/>
        <v>7.491613901992367</v>
      </c>
      <c r="N8" s="1">
        <f t="shared" si="12"/>
        <v>0.7071067811865475</v>
      </c>
      <c r="O8" s="3">
        <f t="shared" si="13"/>
        <v>9.01242583319243</v>
      </c>
      <c r="P8" s="3"/>
      <c r="Q8">
        <f t="shared" si="14"/>
        <v>24.999999999999996</v>
      </c>
      <c r="R8" s="1">
        <f t="shared" si="15"/>
        <v>1.993834667466256</v>
      </c>
      <c r="S8" s="1">
        <f t="shared" si="16"/>
        <v>3.938574508261609</v>
      </c>
      <c r="T8" s="1">
        <f t="shared" si="17"/>
        <v>7.491613901992367</v>
      </c>
      <c r="U8" s="1">
        <f t="shared" si="18"/>
        <v>9.01242583319243</v>
      </c>
      <c r="V8" s="3"/>
      <c r="W8">
        <f t="shared" si="19"/>
        <v>24.999999999999996</v>
      </c>
      <c r="X8" s="1">
        <f t="shared" si="20"/>
        <v>0.996917333733128</v>
      </c>
      <c r="Y8" s="1">
        <f t="shared" si="21"/>
        <v>0.9846436270654022</v>
      </c>
      <c r="Z8" s="1">
        <f t="shared" si="22"/>
        <v>0.9364517377490459</v>
      </c>
      <c r="AA8" s="1">
        <f t="shared" si="23"/>
        <v>0.9012425833192429</v>
      </c>
      <c r="AB8" s="1"/>
      <c r="AC8">
        <f t="shared" si="24"/>
        <v>24.999999999999996</v>
      </c>
      <c r="AD8" s="1">
        <f t="shared" si="25"/>
        <v>-0.02681705426861362</v>
      </c>
      <c r="AE8" s="1">
        <f t="shared" si="1"/>
        <v>-0.13441851296721402</v>
      </c>
      <c r="AF8" s="1">
        <f t="shared" si="1"/>
        <v>-0.5702920020669557</v>
      </c>
      <c r="AG8" s="1">
        <f t="shared" si="1"/>
        <v>-0.9031659247685787</v>
      </c>
    </row>
    <row r="9" spans="1:33" ht="13.5">
      <c r="A9">
        <f t="shared" si="26"/>
        <v>3</v>
      </c>
      <c r="B9">
        <f t="shared" si="27"/>
        <v>0.75</v>
      </c>
      <c r="C9" s="1">
        <f t="shared" si="0"/>
        <v>235.61944901923445</v>
      </c>
      <c r="D9">
        <f t="shared" si="2"/>
        <v>37.49999999999999</v>
      </c>
      <c r="E9" s="1">
        <f t="shared" si="3"/>
        <v>0.11780972450961723</v>
      </c>
      <c r="F9" s="1">
        <f t="shared" si="4"/>
        <v>0.23561944901923446</v>
      </c>
      <c r="G9" s="1">
        <f t="shared" si="5"/>
        <v>0.11753739745783763</v>
      </c>
      <c r="H9" s="1">
        <f t="shared" si="6"/>
        <v>1.9861369139098526</v>
      </c>
      <c r="I9" s="1">
        <f t="shared" si="7"/>
        <v>1.9861369139098526</v>
      </c>
      <c r="J9" s="1">
        <f t="shared" si="8"/>
        <v>0.45399049973954675</v>
      </c>
      <c r="K9" s="1">
        <f t="shared" si="9"/>
        <v>3.862519585754821</v>
      </c>
      <c r="L9" s="1">
        <f t="shared" si="10"/>
        <v>0.8090169943749473</v>
      </c>
      <c r="M9" s="1">
        <f t="shared" si="11"/>
        <v>6.883060301425795</v>
      </c>
      <c r="N9" s="1">
        <f t="shared" si="12"/>
        <v>0.9238795325112866</v>
      </c>
      <c r="O9" s="3">
        <f t="shared" si="13"/>
        <v>7.860302784419704</v>
      </c>
      <c r="P9" s="3"/>
      <c r="Q9">
        <f t="shared" si="14"/>
        <v>37.49999999999999</v>
      </c>
      <c r="R9" s="1">
        <f t="shared" si="15"/>
        <v>1.9861369139098526</v>
      </c>
      <c r="S9" s="1">
        <f t="shared" si="16"/>
        <v>3.862519585754821</v>
      </c>
      <c r="T9" s="1">
        <f t="shared" si="17"/>
        <v>6.883060301425795</v>
      </c>
      <c r="U9" s="1">
        <f t="shared" si="18"/>
        <v>7.860302784419704</v>
      </c>
      <c r="V9" s="3"/>
      <c r="W9">
        <f t="shared" si="19"/>
        <v>37.49999999999999</v>
      </c>
      <c r="X9" s="1">
        <f t="shared" si="20"/>
        <v>0.9930684569549263</v>
      </c>
      <c r="Y9" s="1">
        <f t="shared" si="21"/>
        <v>0.9656298964387052</v>
      </c>
      <c r="Z9" s="1">
        <f t="shared" si="22"/>
        <v>0.8603825376782244</v>
      </c>
      <c r="AA9" s="1">
        <f t="shared" si="23"/>
        <v>0.7860302784419704</v>
      </c>
      <c r="AB9" s="1"/>
      <c r="AC9">
        <f t="shared" si="24"/>
        <v>37.49999999999999</v>
      </c>
      <c r="AD9" s="1">
        <f t="shared" si="25"/>
        <v>-0.060416249568370856</v>
      </c>
      <c r="AE9" s="1">
        <f t="shared" si="1"/>
        <v>-0.3037859340765626</v>
      </c>
      <c r="AF9" s="1">
        <f t="shared" si="1"/>
        <v>-1.3061682526963392</v>
      </c>
      <c r="AG9" s="1">
        <f t="shared" si="1"/>
        <v>-2.0912144861585067</v>
      </c>
    </row>
    <row r="10" spans="1:33" ht="13.5">
      <c r="A10">
        <f t="shared" si="26"/>
        <v>4</v>
      </c>
      <c r="B10">
        <f t="shared" si="27"/>
        <v>1</v>
      </c>
      <c r="C10" s="1">
        <f t="shared" si="0"/>
        <v>314.15926535897927</v>
      </c>
      <c r="D10">
        <f t="shared" si="2"/>
        <v>49.99999999999999</v>
      </c>
      <c r="E10" s="1">
        <f t="shared" si="3"/>
        <v>0.15707963267948963</v>
      </c>
      <c r="F10" s="1">
        <f t="shared" si="4"/>
        <v>0.31415926535897926</v>
      </c>
      <c r="G10" s="1">
        <f t="shared" si="5"/>
        <v>0.15643446504023084</v>
      </c>
      <c r="H10" s="1">
        <f t="shared" si="6"/>
        <v>1.9753766811902755</v>
      </c>
      <c r="I10" s="1">
        <f t="shared" si="7"/>
        <v>1.9753766811902755</v>
      </c>
      <c r="J10" s="1">
        <f t="shared" si="8"/>
        <v>0.587785252292473</v>
      </c>
      <c r="K10" s="1">
        <f t="shared" si="9"/>
        <v>3.757389729567011</v>
      </c>
      <c r="L10" s="1">
        <f t="shared" si="10"/>
        <v>0.9510565162951535</v>
      </c>
      <c r="M10" s="1">
        <f t="shared" si="11"/>
        <v>6.0795842914192</v>
      </c>
      <c r="N10" s="1">
        <f t="shared" si="12"/>
        <v>1</v>
      </c>
      <c r="O10" s="3">
        <f t="shared" si="13"/>
        <v>6.392453221499663</v>
      </c>
      <c r="P10" s="3"/>
      <c r="Q10">
        <f t="shared" si="14"/>
        <v>49.99999999999999</v>
      </c>
      <c r="R10" s="1">
        <f t="shared" si="15"/>
        <v>1.9753766811902755</v>
      </c>
      <c r="S10" s="1">
        <f t="shared" si="16"/>
        <v>3.757389729567011</v>
      </c>
      <c r="T10" s="1">
        <f t="shared" si="17"/>
        <v>6.0795842914192</v>
      </c>
      <c r="U10" s="1">
        <f t="shared" si="18"/>
        <v>6.392453221499663</v>
      </c>
      <c r="V10" s="3"/>
      <c r="W10">
        <f t="shared" si="19"/>
        <v>49.99999999999999</v>
      </c>
      <c r="X10" s="1">
        <f t="shared" si="20"/>
        <v>0.9876883405951378</v>
      </c>
      <c r="Y10" s="1">
        <f t="shared" si="21"/>
        <v>0.9393474323917528</v>
      </c>
      <c r="Z10" s="1">
        <f t="shared" si="22"/>
        <v>0.7599480364274</v>
      </c>
      <c r="AA10" s="1">
        <f t="shared" si="23"/>
        <v>0.6392453221499663</v>
      </c>
      <c r="AB10" s="1"/>
      <c r="AC10">
        <f t="shared" si="24"/>
        <v>49.99999999999999</v>
      </c>
      <c r="AD10" s="1">
        <f t="shared" si="25"/>
        <v>-0.10760145869859938</v>
      </c>
      <c r="AE10" s="1">
        <f t="shared" si="1"/>
        <v>-0.5434749477983424</v>
      </c>
      <c r="AF10" s="1">
        <f t="shared" si="1"/>
        <v>-2.384322056078391</v>
      </c>
      <c r="AG10" s="1">
        <f t="shared" si="1"/>
        <v>-3.8866488271397746</v>
      </c>
    </row>
    <row r="11" spans="1:33" ht="13.5">
      <c r="A11">
        <f t="shared" si="26"/>
        <v>5</v>
      </c>
      <c r="B11">
        <f t="shared" si="27"/>
        <v>1.25</v>
      </c>
      <c r="C11" s="1">
        <f t="shared" si="0"/>
        <v>392.69908169872406</v>
      </c>
      <c r="D11">
        <f t="shared" si="2"/>
        <v>62.499999999999986</v>
      </c>
      <c r="E11" s="1">
        <f t="shared" si="3"/>
        <v>0.19634954084936204</v>
      </c>
      <c r="F11" s="1">
        <f t="shared" si="4"/>
        <v>0.3926990816987241</v>
      </c>
      <c r="G11" s="1">
        <f t="shared" si="5"/>
        <v>0.19509032201612822</v>
      </c>
      <c r="H11" s="1">
        <f t="shared" si="6"/>
        <v>1.9615705608064609</v>
      </c>
      <c r="I11" s="1">
        <f t="shared" si="7"/>
        <v>1.9615705608064609</v>
      </c>
      <c r="J11" s="1">
        <f t="shared" si="8"/>
        <v>0.7071067811865475</v>
      </c>
      <c r="K11" s="1">
        <f t="shared" si="9"/>
        <v>3.624509785411552</v>
      </c>
      <c r="L11" s="1">
        <f t="shared" si="10"/>
        <v>1</v>
      </c>
      <c r="M11" s="1">
        <f t="shared" si="11"/>
        <v>5.125830895483014</v>
      </c>
      <c r="N11" s="1">
        <f t="shared" si="12"/>
        <v>0.9238795325112868</v>
      </c>
      <c r="O11" s="3">
        <f t="shared" si="13"/>
        <v>4.735650251450758</v>
      </c>
      <c r="P11" s="3"/>
      <c r="Q11">
        <f t="shared" si="14"/>
        <v>62.499999999999986</v>
      </c>
      <c r="R11" s="1">
        <f t="shared" si="15"/>
        <v>1.9615705608064609</v>
      </c>
      <c r="S11" s="1">
        <f t="shared" si="16"/>
        <v>3.624509785411552</v>
      </c>
      <c r="T11" s="1">
        <f t="shared" si="17"/>
        <v>5.125830895483014</v>
      </c>
      <c r="U11" s="1">
        <f t="shared" si="18"/>
        <v>4.735650251450758</v>
      </c>
      <c r="V11" s="3"/>
      <c r="W11">
        <f t="shared" si="19"/>
        <v>62.499999999999986</v>
      </c>
      <c r="X11" s="1">
        <f t="shared" si="20"/>
        <v>0.9807852804032304</v>
      </c>
      <c r="Y11" s="1">
        <f t="shared" si="21"/>
        <v>0.906127446352888</v>
      </c>
      <c r="Z11" s="1">
        <f t="shared" si="22"/>
        <v>0.6407288619353767</v>
      </c>
      <c r="AA11" s="1">
        <f t="shared" si="23"/>
        <v>0.47356502514507576</v>
      </c>
      <c r="AB11" s="1"/>
      <c r="AC11">
        <f t="shared" si="24"/>
        <v>62.499999999999986</v>
      </c>
      <c r="AD11" s="1">
        <f t="shared" si="25"/>
        <v>-0.16852121311236548</v>
      </c>
      <c r="AE11" s="1">
        <f t="shared" si="1"/>
        <v>-0.8562142946934509</v>
      </c>
      <c r="AF11" s="1">
        <f t="shared" si="1"/>
        <v>-3.8665142513332618</v>
      </c>
      <c r="AG11" s="1">
        <f t="shared" si="1"/>
        <v>-6.492407593075477</v>
      </c>
    </row>
    <row r="12" spans="1:33" ht="13.5">
      <c r="A12">
        <f t="shared" si="26"/>
        <v>6</v>
      </c>
      <c r="B12">
        <f t="shared" si="27"/>
        <v>1.5</v>
      </c>
      <c r="C12" s="1">
        <f t="shared" si="0"/>
        <v>471.2388980384689</v>
      </c>
      <c r="D12">
        <f t="shared" si="2"/>
        <v>74.99999999999999</v>
      </c>
      <c r="E12" s="1">
        <f t="shared" si="3"/>
        <v>0.23561944901923446</v>
      </c>
      <c r="F12" s="1">
        <f t="shared" si="4"/>
        <v>0.4712388980384689</v>
      </c>
      <c r="G12" s="1">
        <f t="shared" si="5"/>
        <v>0.23344536385590536</v>
      </c>
      <c r="H12" s="1">
        <f t="shared" si="6"/>
        <v>1.9447398407953531</v>
      </c>
      <c r="I12" s="1">
        <f t="shared" si="7"/>
        <v>1.9447398407953531</v>
      </c>
      <c r="J12" s="1">
        <f t="shared" si="8"/>
        <v>0.8090169943749473</v>
      </c>
      <c r="K12" s="1">
        <f t="shared" si="9"/>
        <v>3.4655517719954156</v>
      </c>
      <c r="L12" s="1">
        <f t="shared" si="10"/>
        <v>0.9510565162951536</v>
      </c>
      <c r="M12" s="1">
        <f t="shared" si="11"/>
        <v>4.074000445269906</v>
      </c>
      <c r="N12" s="1">
        <f t="shared" si="12"/>
        <v>0.7071067811865479</v>
      </c>
      <c r="O12" s="3">
        <f t="shared" si="13"/>
        <v>3.0290033158380094</v>
      </c>
      <c r="P12" s="3"/>
      <c r="Q12">
        <f t="shared" si="14"/>
        <v>74.99999999999999</v>
      </c>
      <c r="R12" s="1">
        <f t="shared" si="15"/>
        <v>1.9447398407953531</v>
      </c>
      <c r="S12" s="1">
        <f t="shared" si="16"/>
        <v>3.4655517719954156</v>
      </c>
      <c r="T12" s="1">
        <f t="shared" si="17"/>
        <v>4.074000445269906</v>
      </c>
      <c r="U12" s="1">
        <f t="shared" si="18"/>
        <v>3.0290033158380094</v>
      </c>
      <c r="V12" s="3"/>
      <c r="W12">
        <f t="shared" si="19"/>
        <v>74.99999999999999</v>
      </c>
      <c r="X12" s="1">
        <f t="shared" si="20"/>
        <v>0.9723699203976766</v>
      </c>
      <c r="Y12" s="1">
        <f t="shared" si="21"/>
        <v>0.8663879429988539</v>
      </c>
      <c r="Z12" s="1">
        <f t="shared" si="22"/>
        <v>0.5092500556587383</v>
      </c>
      <c r="AA12" s="1">
        <f t="shared" si="23"/>
        <v>0.3029003315838009</v>
      </c>
      <c r="AB12" s="1"/>
      <c r="AC12">
        <f t="shared" si="24"/>
        <v>74.99999999999999</v>
      </c>
      <c r="AD12" s="1">
        <f t="shared" si="25"/>
        <v>-0.2433696845081923</v>
      </c>
      <c r="AE12" s="1">
        <f t="shared" si="1"/>
        <v>-1.2457520031279672</v>
      </c>
      <c r="AF12" s="1">
        <f t="shared" si="1"/>
        <v>-5.861378297227282</v>
      </c>
      <c r="AG12" s="1">
        <f t="shared" si="1"/>
        <v>-10.374005024928476</v>
      </c>
    </row>
    <row r="13" spans="1:33" ht="13.5">
      <c r="A13">
        <f t="shared" si="26"/>
        <v>7</v>
      </c>
      <c r="B13">
        <f t="shared" si="27"/>
        <v>1.75</v>
      </c>
      <c r="C13" s="1">
        <f t="shared" si="0"/>
        <v>549.7787143782137</v>
      </c>
      <c r="D13">
        <f t="shared" si="2"/>
        <v>87.49999999999999</v>
      </c>
      <c r="E13" s="1">
        <f t="shared" si="3"/>
        <v>0.2748893571891069</v>
      </c>
      <c r="F13" s="1">
        <f t="shared" si="4"/>
        <v>0.5497787143782138</v>
      </c>
      <c r="G13" s="1">
        <f t="shared" si="5"/>
        <v>0.27144044986507426</v>
      </c>
      <c r="H13" s="1">
        <f t="shared" si="6"/>
        <v>1.9249104729072946</v>
      </c>
      <c r="I13" s="1">
        <f t="shared" si="7"/>
        <v>1.9249104729072946</v>
      </c>
      <c r="J13" s="1">
        <f t="shared" si="8"/>
        <v>0.8910065241883678</v>
      </c>
      <c r="K13" s="1">
        <f t="shared" si="9"/>
        <v>3.2825119639731777</v>
      </c>
      <c r="L13" s="1">
        <f t="shared" si="10"/>
        <v>0.8090169943749475</v>
      </c>
      <c r="M13" s="1">
        <f t="shared" si="11"/>
        <v>2.9804584938504486</v>
      </c>
      <c r="N13" s="1">
        <f t="shared" si="12"/>
        <v>0.3826834323650899</v>
      </c>
      <c r="O13" s="3">
        <f t="shared" si="13"/>
        <v>1.4098246320889591</v>
      </c>
      <c r="P13" s="3"/>
      <c r="Q13">
        <f t="shared" si="14"/>
        <v>87.49999999999999</v>
      </c>
      <c r="R13" s="1">
        <f t="shared" si="15"/>
        <v>1.9249104729072946</v>
      </c>
      <c r="S13" s="1">
        <f t="shared" si="16"/>
        <v>3.2825119639731777</v>
      </c>
      <c r="T13" s="1">
        <f t="shared" si="17"/>
        <v>2.9804584938504486</v>
      </c>
      <c r="U13" s="1">
        <f t="shared" si="18"/>
        <v>1.4098246320889591</v>
      </c>
      <c r="V13" s="3"/>
      <c r="W13">
        <f t="shared" si="19"/>
        <v>87.49999999999999</v>
      </c>
      <c r="X13" s="1">
        <f t="shared" si="20"/>
        <v>0.9624552364536473</v>
      </c>
      <c r="Y13" s="1">
        <f t="shared" si="21"/>
        <v>0.8206279909932944</v>
      </c>
      <c r="Z13" s="1">
        <f t="shared" si="22"/>
        <v>0.3725573117313061</v>
      </c>
      <c r="AA13" s="1">
        <f t="shared" si="23"/>
        <v>0.1409824632088959</v>
      </c>
      <c r="AB13" s="1"/>
      <c r="AC13">
        <f t="shared" si="24"/>
        <v>87.49999999999999</v>
      </c>
      <c r="AD13" s="1">
        <f t="shared" si="25"/>
        <v>-0.33238920549577267</v>
      </c>
      <c r="AE13" s="1">
        <f t="shared" si="1"/>
        <v>-1.7170734732752069</v>
      </c>
      <c r="AF13" s="1">
        <f t="shared" si="1"/>
        <v>-8.576138176215101</v>
      </c>
      <c r="AG13" s="1">
        <f t="shared" si="1"/>
        <v>-17.016698116434526</v>
      </c>
    </row>
    <row r="14" spans="1:33" ht="13.5">
      <c r="A14">
        <f t="shared" si="26"/>
        <v>8</v>
      </c>
      <c r="B14">
        <f t="shared" si="27"/>
        <v>2</v>
      </c>
      <c r="C14" s="1">
        <f t="shared" si="0"/>
        <v>628.3185307179585</v>
      </c>
      <c r="D14">
        <f t="shared" si="2"/>
        <v>99.99999999999999</v>
      </c>
      <c r="E14" s="1">
        <f t="shared" si="3"/>
        <v>0.31415926535897926</v>
      </c>
      <c r="F14" s="1">
        <f t="shared" si="4"/>
        <v>0.6283185307179585</v>
      </c>
      <c r="G14" s="1">
        <f t="shared" si="5"/>
        <v>0.30901699437494734</v>
      </c>
      <c r="H14" s="1">
        <f t="shared" si="6"/>
        <v>1.9021130325903073</v>
      </c>
      <c r="I14" s="1">
        <f t="shared" si="7"/>
        <v>1.9021130325903073</v>
      </c>
      <c r="J14" s="1">
        <f t="shared" si="8"/>
        <v>0.9510565162951535</v>
      </c>
      <c r="K14" s="1">
        <f t="shared" si="9"/>
        <v>3.077683537175254</v>
      </c>
      <c r="L14" s="1">
        <f t="shared" si="10"/>
        <v>0.5877852522924736</v>
      </c>
      <c r="M14" s="1">
        <f t="shared" si="11"/>
        <v>1.902113032590309</v>
      </c>
      <c r="N14" s="1">
        <f t="shared" si="12"/>
        <v>5.666040553409246E-16</v>
      </c>
      <c r="O14" s="3">
        <f t="shared" si="13"/>
        <v>1.8335692394102855E-15</v>
      </c>
      <c r="P14" s="3"/>
      <c r="Q14">
        <f t="shared" si="14"/>
        <v>99.99999999999999</v>
      </c>
      <c r="R14" s="1">
        <f t="shared" si="15"/>
        <v>1.9021130325903073</v>
      </c>
      <c r="S14" s="1">
        <f t="shared" si="16"/>
        <v>3.077683537175254</v>
      </c>
      <c r="T14" s="1">
        <f t="shared" si="17"/>
        <v>1.902113032590309</v>
      </c>
      <c r="U14" s="1">
        <f t="shared" si="18"/>
        <v>1.8335692394102855E-15</v>
      </c>
      <c r="V14" s="3"/>
      <c r="W14">
        <f t="shared" si="19"/>
        <v>99.99999999999999</v>
      </c>
      <c r="X14" s="1">
        <f t="shared" si="20"/>
        <v>0.9510565162951536</v>
      </c>
      <c r="Y14" s="1">
        <f t="shared" si="21"/>
        <v>0.7694208842938135</v>
      </c>
      <c r="Z14" s="1">
        <f t="shared" si="22"/>
        <v>0.23776412907378863</v>
      </c>
      <c r="AA14" s="1">
        <f t="shared" si="23"/>
        <v>1.8335692394102856E-16</v>
      </c>
      <c r="AB14" s="1"/>
      <c r="AC14">
        <f t="shared" si="24"/>
        <v>99.99999999999999</v>
      </c>
      <c r="AD14" s="1">
        <f t="shared" si="25"/>
        <v>-0.43587348909974183</v>
      </c>
      <c r="AE14" s="1">
        <f t="shared" si="1"/>
        <v>-2.27672059737979</v>
      </c>
      <c r="AF14" s="1">
        <f t="shared" si="1"/>
        <v>-12.47707331565898</v>
      </c>
      <c r="AG14" s="1">
        <f t="shared" si="1"/>
        <v>-314.7340537105109</v>
      </c>
    </row>
    <row r="15" spans="1:33" ht="13.5">
      <c r="A15">
        <f t="shared" si="26"/>
        <v>9</v>
      </c>
      <c r="B15">
        <f t="shared" si="27"/>
        <v>2.25</v>
      </c>
      <c r="C15" s="1">
        <f t="shared" si="0"/>
        <v>706.8583470577033</v>
      </c>
      <c r="D15">
        <f t="shared" si="2"/>
        <v>112.49999999999999</v>
      </c>
      <c r="E15" s="1">
        <f t="shared" si="3"/>
        <v>0.35342917352885167</v>
      </c>
      <c r="F15" s="1">
        <f t="shared" si="4"/>
        <v>0.7068583470577033</v>
      </c>
      <c r="G15" s="1">
        <f t="shared" si="5"/>
        <v>0.3461170570774929</v>
      </c>
      <c r="H15" s="1">
        <f t="shared" si="6"/>
        <v>1.8763826718449683</v>
      </c>
      <c r="I15" s="1">
        <f t="shared" si="7"/>
        <v>1.8763826718449683</v>
      </c>
      <c r="J15" s="1">
        <f t="shared" si="8"/>
        <v>0.9876883405951377</v>
      </c>
      <c r="K15" s="1">
        <f t="shared" si="9"/>
        <v>2.8536251548388787</v>
      </c>
      <c r="L15" s="1">
        <f t="shared" si="10"/>
        <v>0.30901699437494795</v>
      </c>
      <c r="M15" s="1">
        <f t="shared" si="11"/>
        <v>0.8928106490451335</v>
      </c>
      <c r="N15" s="1">
        <f t="shared" si="12"/>
        <v>-0.3826834323650892</v>
      </c>
      <c r="O15" s="3">
        <f t="shared" si="13"/>
        <v>1.1056474234363127</v>
      </c>
      <c r="P15" s="3"/>
      <c r="Q15">
        <f t="shared" si="14"/>
        <v>112.49999999999999</v>
      </c>
      <c r="R15" s="1">
        <f t="shared" si="15"/>
        <v>1.8763826718449683</v>
      </c>
      <c r="S15" s="1">
        <f t="shared" si="16"/>
        <v>2.8536251548388787</v>
      </c>
      <c r="T15" s="1">
        <f t="shared" si="17"/>
        <v>0.8928106490451335</v>
      </c>
      <c r="U15" s="1">
        <f t="shared" si="18"/>
        <v>1.1056474234363127</v>
      </c>
      <c r="V15" s="3"/>
      <c r="W15">
        <f t="shared" si="19"/>
        <v>112.49999999999999</v>
      </c>
      <c r="X15" s="1">
        <f t="shared" si="20"/>
        <v>0.9381913359224842</v>
      </c>
      <c r="Y15" s="1">
        <f t="shared" si="21"/>
        <v>0.7134062887097197</v>
      </c>
      <c r="Z15" s="1">
        <f t="shared" si="22"/>
        <v>0.11160133113064169</v>
      </c>
      <c r="AA15" s="1">
        <f t="shared" si="23"/>
        <v>0.11056474234363127</v>
      </c>
      <c r="AB15" s="1"/>
      <c r="AC15">
        <f t="shared" si="24"/>
        <v>112.49999999999999</v>
      </c>
      <c r="AD15" s="1">
        <f t="shared" si="25"/>
        <v>-0.5541716404915589</v>
      </c>
      <c r="AE15" s="1">
        <f t="shared" si="1"/>
        <v>-2.933261333093416</v>
      </c>
      <c r="AF15" s="1">
        <f t="shared" si="1"/>
        <v>-19.04661250595362</v>
      </c>
      <c r="AG15" s="1">
        <f t="shared" si="1"/>
        <v>-19.127666836173926</v>
      </c>
    </row>
    <row r="16" spans="1:33" ht="13.5">
      <c r="A16">
        <f t="shared" si="26"/>
        <v>10</v>
      </c>
      <c r="B16">
        <f t="shared" si="27"/>
        <v>2.5</v>
      </c>
      <c r="C16" s="1">
        <f t="shared" si="0"/>
        <v>785.3981633974481</v>
      </c>
      <c r="D16">
        <f t="shared" si="2"/>
        <v>124.99999999999997</v>
      </c>
      <c r="E16" s="1">
        <f t="shared" si="3"/>
        <v>0.3926990816987241</v>
      </c>
      <c r="F16" s="1">
        <f t="shared" si="4"/>
        <v>0.7853981633974482</v>
      </c>
      <c r="G16" s="1">
        <f t="shared" si="5"/>
        <v>0.3826834323650897</v>
      </c>
      <c r="H16" s="1">
        <f t="shared" si="6"/>
        <v>1.8477590650225735</v>
      </c>
      <c r="I16" s="1">
        <f t="shared" si="7"/>
        <v>1.8477590650225735</v>
      </c>
      <c r="J16" s="1">
        <f t="shared" si="8"/>
        <v>1</v>
      </c>
      <c r="K16" s="1">
        <f t="shared" si="9"/>
        <v>2.613125929752753</v>
      </c>
      <c r="L16" s="1">
        <f t="shared" si="10"/>
        <v>5.666040553409246E-16</v>
      </c>
      <c r="M16" s="1">
        <f t="shared" si="11"/>
        <v>1.4806077489144341E-15</v>
      </c>
      <c r="N16" s="1">
        <f t="shared" si="12"/>
        <v>-0.7071067811865471</v>
      </c>
      <c r="O16" s="3">
        <f t="shared" si="13"/>
        <v>1.8477590650225726</v>
      </c>
      <c r="P16" s="3"/>
      <c r="Q16">
        <f t="shared" si="14"/>
        <v>124.99999999999997</v>
      </c>
      <c r="R16" s="1">
        <f t="shared" si="15"/>
        <v>1.8477590650225735</v>
      </c>
      <c r="S16" s="1">
        <f t="shared" si="16"/>
        <v>2.613125929752753</v>
      </c>
      <c r="T16" s="1">
        <f t="shared" si="17"/>
        <v>1.4806077489144341E-15</v>
      </c>
      <c r="U16" s="1">
        <f t="shared" si="18"/>
        <v>1.8477590650225726</v>
      </c>
      <c r="V16" s="3"/>
      <c r="W16">
        <f t="shared" si="19"/>
        <v>124.99999999999997</v>
      </c>
      <c r="X16" s="1">
        <f t="shared" si="20"/>
        <v>0.9238795325112867</v>
      </c>
      <c r="Y16" s="1">
        <f t="shared" si="21"/>
        <v>0.6532814824381883</v>
      </c>
      <c r="Z16" s="1">
        <f t="shared" si="22"/>
        <v>1.8507596861430427E-16</v>
      </c>
      <c r="AA16" s="1">
        <f t="shared" si="23"/>
        <v>0.18477590650225725</v>
      </c>
      <c r="AB16" s="1"/>
      <c r="AC16">
        <f t="shared" si="24"/>
        <v>124.99999999999997</v>
      </c>
      <c r="AD16" s="1">
        <f t="shared" si="25"/>
        <v>-0.6876930815810872</v>
      </c>
      <c r="AE16" s="1">
        <f t="shared" si="1"/>
        <v>-3.6979930382208988</v>
      </c>
      <c r="AF16" s="1">
        <f t="shared" si="1"/>
        <v>-314.6529993802907</v>
      </c>
      <c r="AG16" s="1">
        <f t="shared" si="1"/>
        <v>-14.667093168301466</v>
      </c>
    </row>
    <row r="17" spans="1:33" ht="13.5">
      <c r="A17">
        <f t="shared" si="26"/>
        <v>11</v>
      </c>
      <c r="B17">
        <f t="shared" si="27"/>
        <v>2.75</v>
      </c>
      <c r="C17" s="1">
        <f t="shared" si="0"/>
        <v>863.937979737193</v>
      </c>
      <c r="D17">
        <f t="shared" si="2"/>
        <v>137.5</v>
      </c>
      <c r="E17" s="1">
        <f t="shared" si="3"/>
        <v>0.4319689898685965</v>
      </c>
      <c r="F17" s="1">
        <f t="shared" si="4"/>
        <v>0.863937979737193</v>
      </c>
      <c r="G17" s="1">
        <f t="shared" si="5"/>
        <v>0.418659737537428</v>
      </c>
      <c r="H17" s="1">
        <f t="shared" si="6"/>
        <v>1.8162863476501627</v>
      </c>
      <c r="I17" s="1">
        <f t="shared" si="7"/>
        <v>1.8162863476501627</v>
      </c>
      <c r="J17" s="1">
        <f t="shared" si="8"/>
        <v>0.9876883405951378</v>
      </c>
      <c r="K17" s="1">
        <f t="shared" si="9"/>
        <v>2.3591672473803116</v>
      </c>
      <c r="L17" s="1">
        <f t="shared" si="10"/>
        <v>-0.3090169943749469</v>
      </c>
      <c r="M17" s="1">
        <f t="shared" si="11"/>
        <v>0.7381101325687448</v>
      </c>
      <c r="N17" s="1">
        <f t="shared" si="12"/>
        <v>-0.9238795325112865</v>
      </c>
      <c r="O17" s="3">
        <f t="shared" si="13"/>
        <v>2.2067551514401167</v>
      </c>
      <c r="P17" s="3"/>
      <c r="Q17">
        <f t="shared" si="14"/>
        <v>137.5</v>
      </c>
      <c r="R17" s="1">
        <f t="shared" si="15"/>
        <v>1.8162863476501627</v>
      </c>
      <c r="S17" s="1">
        <f t="shared" si="16"/>
        <v>2.3591672473803116</v>
      </c>
      <c r="T17" s="1">
        <f t="shared" si="17"/>
        <v>0.7381101325687448</v>
      </c>
      <c r="U17" s="1">
        <f t="shared" si="18"/>
        <v>2.2067551514401167</v>
      </c>
      <c r="V17" s="3"/>
      <c r="W17">
        <f t="shared" si="19"/>
        <v>137.5</v>
      </c>
      <c r="X17" s="1">
        <f t="shared" si="20"/>
        <v>0.9081431738250814</v>
      </c>
      <c r="Y17" s="1">
        <f t="shared" si="21"/>
        <v>0.5897918118450779</v>
      </c>
      <c r="Z17" s="1">
        <f t="shared" si="22"/>
        <v>0.0922637665710931</v>
      </c>
      <c r="AA17" s="1">
        <f t="shared" si="23"/>
        <v>0.22067551514401168</v>
      </c>
      <c r="AB17" s="1"/>
      <c r="AC17">
        <f t="shared" si="24"/>
        <v>137.5</v>
      </c>
      <c r="AD17" s="1">
        <f t="shared" si="25"/>
        <v>-0.8369135427842876</v>
      </c>
      <c r="AE17" s="1">
        <f t="shared" si="1"/>
        <v>-4.586025222160651</v>
      </c>
      <c r="AF17" s="1">
        <f t="shared" si="1"/>
        <v>-20.699376395020884</v>
      </c>
      <c r="AG17" s="1">
        <f t="shared" si="1"/>
        <v>-13.124917018483892</v>
      </c>
    </row>
    <row r="18" spans="1:33" ht="13.5">
      <c r="A18">
        <f t="shared" si="26"/>
        <v>12</v>
      </c>
      <c r="B18">
        <f t="shared" si="27"/>
        <v>3</v>
      </c>
      <c r="C18" s="1">
        <f t="shared" si="0"/>
        <v>942.4777960769378</v>
      </c>
      <c r="D18">
        <f t="shared" si="2"/>
        <v>149.99999999999997</v>
      </c>
      <c r="E18" s="1">
        <f t="shared" si="3"/>
        <v>0.4712388980384689</v>
      </c>
      <c r="F18" s="1">
        <f t="shared" si="4"/>
        <v>0.9424777960769378</v>
      </c>
      <c r="G18" s="1">
        <f t="shared" si="5"/>
        <v>0.45399049973954675</v>
      </c>
      <c r="H18" s="1">
        <f t="shared" si="6"/>
        <v>1.7820130483767358</v>
      </c>
      <c r="I18" s="1">
        <f t="shared" si="7"/>
        <v>1.7820130483767358</v>
      </c>
      <c r="J18" s="1">
        <f t="shared" si="8"/>
        <v>0.9510565162951536</v>
      </c>
      <c r="K18" s="1">
        <f t="shared" si="9"/>
        <v>2.094881978457198</v>
      </c>
      <c r="L18" s="1">
        <f t="shared" si="10"/>
        <v>-0.5877852522924727</v>
      </c>
      <c r="M18" s="1">
        <f t="shared" si="11"/>
        <v>1.294708265106172</v>
      </c>
      <c r="N18" s="1">
        <f t="shared" si="12"/>
        <v>-1</v>
      </c>
      <c r="O18" s="3">
        <f t="shared" si="13"/>
        <v>2.202689264585267</v>
      </c>
      <c r="P18" s="3"/>
      <c r="Q18">
        <f t="shared" si="14"/>
        <v>149.99999999999997</v>
      </c>
      <c r="R18" s="1">
        <f t="shared" si="15"/>
        <v>1.7820130483767358</v>
      </c>
      <c r="S18" s="1">
        <f t="shared" si="16"/>
        <v>2.094881978457198</v>
      </c>
      <c r="T18" s="1">
        <f t="shared" si="17"/>
        <v>1.294708265106172</v>
      </c>
      <c r="U18" s="1">
        <f t="shared" si="18"/>
        <v>2.202689264585267</v>
      </c>
      <c r="V18" s="3"/>
      <c r="W18">
        <f t="shared" si="19"/>
        <v>149.99999999999997</v>
      </c>
      <c r="X18" s="1">
        <f t="shared" si="20"/>
        <v>0.8910065241883679</v>
      </c>
      <c r="Y18" s="1">
        <f t="shared" si="21"/>
        <v>0.5237204946142995</v>
      </c>
      <c r="Z18" s="1">
        <f t="shared" si="22"/>
        <v>0.1618385331382715</v>
      </c>
      <c r="AA18" s="1">
        <f t="shared" si="23"/>
        <v>0.2202689264585267</v>
      </c>
      <c r="AB18" s="1"/>
      <c r="AC18">
        <f t="shared" si="24"/>
        <v>149.99999999999997</v>
      </c>
      <c r="AD18" s="1">
        <f t="shared" si="25"/>
        <v>-1.0023823186197762</v>
      </c>
      <c r="AE18" s="1">
        <f t="shared" si="1"/>
        <v>-5.618008612719091</v>
      </c>
      <c r="AF18" s="1">
        <f t="shared" si="1"/>
        <v>-15.818361330998297</v>
      </c>
      <c r="AG18" s="1">
        <f t="shared" si="1"/>
        <v>-13.140935297060102</v>
      </c>
    </row>
    <row r="19" spans="1:33" ht="13.5">
      <c r="A19">
        <f t="shared" si="26"/>
        <v>13</v>
      </c>
      <c r="B19">
        <f t="shared" si="27"/>
        <v>3.25</v>
      </c>
      <c r="C19" s="1">
        <f t="shared" si="0"/>
        <v>1021.0176124166826</v>
      </c>
      <c r="D19">
        <f t="shared" si="2"/>
        <v>162.49999999999997</v>
      </c>
      <c r="E19" s="1">
        <f t="shared" si="3"/>
        <v>0.5105088062083413</v>
      </c>
      <c r="F19" s="1">
        <f t="shared" si="4"/>
        <v>1.0210176124166825</v>
      </c>
      <c r="G19" s="1">
        <f t="shared" si="5"/>
        <v>0.48862124149695485</v>
      </c>
      <c r="H19" s="1">
        <f t="shared" si="6"/>
        <v>1.7449920141455944</v>
      </c>
      <c r="I19" s="1">
        <f t="shared" si="7"/>
        <v>1.7449920141455944</v>
      </c>
      <c r="J19" s="1">
        <f t="shared" si="8"/>
        <v>0.8910065241883681</v>
      </c>
      <c r="K19" s="1">
        <f t="shared" si="9"/>
        <v>1.8235116456637324</v>
      </c>
      <c r="L19" s="1">
        <f t="shared" si="10"/>
        <v>-0.8090169943749468</v>
      </c>
      <c r="M19" s="1">
        <f t="shared" si="11"/>
        <v>1.6557139265915206</v>
      </c>
      <c r="N19" s="1">
        <f t="shared" si="12"/>
        <v>-0.9238795325112873</v>
      </c>
      <c r="O19" s="3">
        <f t="shared" si="13"/>
        <v>1.8907887215071983</v>
      </c>
      <c r="P19" s="3"/>
      <c r="Q19">
        <f t="shared" si="14"/>
        <v>162.49999999999997</v>
      </c>
      <c r="R19" s="1">
        <f t="shared" si="15"/>
        <v>1.7449920141455944</v>
      </c>
      <c r="S19" s="1">
        <f t="shared" si="16"/>
        <v>1.8235116456637324</v>
      </c>
      <c r="T19" s="1">
        <f t="shared" si="17"/>
        <v>1.6557139265915206</v>
      </c>
      <c r="U19" s="1">
        <f t="shared" si="18"/>
        <v>1.8907887215071983</v>
      </c>
      <c r="V19" s="3"/>
      <c r="W19">
        <f t="shared" si="19"/>
        <v>162.49999999999997</v>
      </c>
      <c r="X19" s="1">
        <f t="shared" si="20"/>
        <v>0.8724960070727972</v>
      </c>
      <c r="Y19" s="1">
        <f t="shared" si="21"/>
        <v>0.4558779114159331</v>
      </c>
      <c r="Z19" s="1">
        <f t="shared" si="22"/>
        <v>0.20696424082394008</v>
      </c>
      <c r="AA19" s="1">
        <f t="shared" si="23"/>
        <v>0.18907887215071983</v>
      </c>
      <c r="AB19" s="1"/>
      <c r="AC19">
        <f t="shared" si="24"/>
        <v>162.49999999999997</v>
      </c>
      <c r="AD19" s="1">
        <f t="shared" si="25"/>
        <v>-1.184731037753159</v>
      </c>
      <c r="AE19" s="1">
        <f t="shared" si="1"/>
        <v>-6.823029001873122</v>
      </c>
      <c r="AF19" s="1">
        <f t="shared" si="1"/>
        <v>-13.682093704813028</v>
      </c>
      <c r="AG19" s="1">
        <f t="shared" si="1"/>
        <v>-14.467139938275182</v>
      </c>
    </row>
    <row r="20" spans="1:33" ht="13.5">
      <c r="A20">
        <f t="shared" si="26"/>
        <v>14</v>
      </c>
      <c r="B20">
        <f t="shared" si="27"/>
        <v>3.5</v>
      </c>
      <c r="C20" s="1">
        <f t="shared" si="0"/>
        <v>1099.5574287564275</v>
      </c>
      <c r="D20">
        <f t="shared" si="2"/>
        <v>174.99999999999997</v>
      </c>
      <c r="E20" s="1">
        <f t="shared" si="3"/>
        <v>0.5497787143782138</v>
      </c>
      <c r="F20" s="1">
        <f t="shared" si="4"/>
        <v>1.0995574287564276</v>
      </c>
      <c r="G20" s="1">
        <f t="shared" si="5"/>
        <v>0.5224985647159488</v>
      </c>
      <c r="H20" s="1">
        <f t="shared" si="6"/>
        <v>1.7052803287081844</v>
      </c>
      <c r="I20" s="1">
        <f t="shared" si="7"/>
        <v>1.7052803287081844</v>
      </c>
      <c r="J20" s="1">
        <f t="shared" si="8"/>
        <v>0.8090169943749475</v>
      </c>
      <c r="K20" s="1">
        <f t="shared" si="9"/>
        <v>1.5483621372524947</v>
      </c>
      <c r="L20" s="1">
        <f t="shared" si="10"/>
        <v>-0.9510565162951535</v>
      </c>
      <c r="M20" s="1">
        <f t="shared" si="11"/>
        <v>1.820208858970141</v>
      </c>
      <c r="N20" s="1">
        <f t="shared" si="12"/>
        <v>-0.7071067811865477</v>
      </c>
      <c r="O20" s="3">
        <f t="shared" si="13"/>
        <v>1.3533181312583304</v>
      </c>
      <c r="P20" s="3"/>
      <c r="Q20">
        <f t="shared" si="14"/>
        <v>174.99999999999997</v>
      </c>
      <c r="R20" s="1">
        <f t="shared" si="15"/>
        <v>1.7052803287081844</v>
      </c>
      <c r="S20" s="1">
        <f t="shared" si="16"/>
        <v>1.5483621372524947</v>
      </c>
      <c r="T20" s="1">
        <f t="shared" si="17"/>
        <v>1.820208858970141</v>
      </c>
      <c r="U20" s="1">
        <f t="shared" si="18"/>
        <v>1.3533181312583304</v>
      </c>
      <c r="V20" s="3"/>
      <c r="W20">
        <f t="shared" si="19"/>
        <v>174.99999999999997</v>
      </c>
      <c r="X20" s="1">
        <f t="shared" si="20"/>
        <v>0.8526401643540922</v>
      </c>
      <c r="Y20" s="1">
        <f t="shared" si="21"/>
        <v>0.3870905343131237</v>
      </c>
      <c r="Z20" s="1">
        <f t="shared" si="22"/>
        <v>0.22752610737126763</v>
      </c>
      <c r="AA20" s="1">
        <f t="shared" si="23"/>
        <v>0.13533181312583303</v>
      </c>
      <c r="AB20" s="1"/>
      <c r="AC20">
        <f t="shared" si="24"/>
        <v>174.99999999999997</v>
      </c>
      <c r="AD20" s="1">
        <f t="shared" si="25"/>
        <v>-1.3846842677794338</v>
      </c>
      <c r="AE20" s="1">
        <f t="shared" si="1"/>
        <v>-8.243748970719327</v>
      </c>
      <c r="AF20" s="1">
        <f t="shared" si="1"/>
        <v>-12.859375264818645</v>
      </c>
      <c r="AG20" s="1">
        <f t="shared" si="1"/>
        <v>-17.37200199251984</v>
      </c>
    </row>
    <row r="21" spans="1:33" ht="13.5">
      <c r="A21">
        <f t="shared" si="26"/>
        <v>15</v>
      </c>
      <c r="B21">
        <f t="shared" si="27"/>
        <v>3.75</v>
      </c>
      <c r="C21" s="1">
        <f t="shared" si="0"/>
        <v>1178.0972450961722</v>
      </c>
      <c r="D21">
        <f t="shared" si="2"/>
        <v>187.49999999999997</v>
      </c>
      <c r="E21" s="1">
        <f t="shared" si="3"/>
        <v>0.5890486225480861</v>
      </c>
      <c r="F21" s="1">
        <f t="shared" si="4"/>
        <v>1.1780972450961722</v>
      </c>
      <c r="G21" s="1">
        <f t="shared" si="5"/>
        <v>0.5555702330196021</v>
      </c>
      <c r="H21" s="1">
        <f t="shared" si="6"/>
        <v>1.6629392246050907</v>
      </c>
      <c r="I21" s="1">
        <f t="shared" si="7"/>
        <v>1.6629392246050907</v>
      </c>
      <c r="J21" s="1">
        <f t="shared" si="8"/>
        <v>0.7071067811865479</v>
      </c>
      <c r="K21" s="1">
        <f t="shared" si="9"/>
        <v>1.272758580572835</v>
      </c>
      <c r="L21" s="1">
        <f t="shared" si="10"/>
        <v>-1</v>
      </c>
      <c r="M21" s="1">
        <f t="shared" si="11"/>
        <v>1.799952446272832</v>
      </c>
      <c r="N21" s="1">
        <f t="shared" si="12"/>
        <v>-0.3826834323650912</v>
      </c>
      <c r="O21" s="3">
        <f t="shared" si="13"/>
        <v>0.6888119802336298</v>
      </c>
      <c r="P21" s="3"/>
      <c r="Q21">
        <f t="shared" si="14"/>
        <v>187.49999999999997</v>
      </c>
      <c r="R21" s="1">
        <f t="shared" si="15"/>
        <v>1.6629392246050907</v>
      </c>
      <c r="S21" s="1">
        <f t="shared" si="16"/>
        <v>1.272758580572835</v>
      </c>
      <c r="T21" s="1">
        <f t="shared" si="17"/>
        <v>1.799952446272832</v>
      </c>
      <c r="U21" s="1">
        <f t="shared" si="18"/>
        <v>0.6888119802336298</v>
      </c>
      <c r="V21" s="3"/>
      <c r="W21">
        <f t="shared" si="19"/>
        <v>187.49999999999997</v>
      </c>
      <c r="X21" s="1">
        <f t="shared" si="20"/>
        <v>0.8314696123025453</v>
      </c>
      <c r="Y21" s="1">
        <f t="shared" si="21"/>
        <v>0.31818964514320874</v>
      </c>
      <c r="Z21" s="1">
        <f t="shared" si="22"/>
        <v>0.224994055784104</v>
      </c>
      <c r="AA21" s="1">
        <f t="shared" si="23"/>
        <v>0.06888119802336298</v>
      </c>
      <c r="AB21" s="1"/>
      <c r="AC21">
        <f t="shared" si="24"/>
        <v>187.49999999999997</v>
      </c>
      <c r="AD21" s="1">
        <f t="shared" si="25"/>
        <v>-1.6030723660625013</v>
      </c>
      <c r="AE21" s="1">
        <f t="shared" si="1"/>
        <v>-9.946279154400845</v>
      </c>
      <c r="AF21" s="1">
        <f t="shared" si="1"/>
        <v>-12.95657911104066</v>
      </c>
      <c r="AG21" s="1">
        <f t="shared" si="1"/>
        <v>-23.2379861595401</v>
      </c>
    </row>
    <row r="22" spans="1:33" ht="13.5">
      <c r="A22">
        <f t="shared" si="26"/>
        <v>16</v>
      </c>
      <c r="B22">
        <f t="shared" si="27"/>
        <v>4</v>
      </c>
      <c r="C22" s="1">
        <f t="shared" si="0"/>
        <v>1256.637061435917</v>
      </c>
      <c r="D22">
        <f t="shared" si="2"/>
        <v>199.99999999999997</v>
      </c>
      <c r="E22" s="1">
        <f t="shared" si="3"/>
        <v>0.6283185307179585</v>
      </c>
      <c r="F22" s="1">
        <f t="shared" si="4"/>
        <v>1.256637061435917</v>
      </c>
      <c r="G22" s="1">
        <f t="shared" si="5"/>
        <v>0.587785252292473</v>
      </c>
      <c r="H22" s="1">
        <f t="shared" si="6"/>
        <v>1.618033988749895</v>
      </c>
      <c r="I22" s="1">
        <f t="shared" si="7"/>
        <v>1.618033988749895</v>
      </c>
      <c r="J22" s="1">
        <f t="shared" si="8"/>
        <v>0.5877852522924736</v>
      </c>
      <c r="K22" s="1">
        <f t="shared" si="9"/>
        <v>1.0000000000000009</v>
      </c>
      <c r="L22" s="1">
        <f t="shared" si="10"/>
        <v>-0.9510565162951539</v>
      </c>
      <c r="M22" s="1">
        <f t="shared" si="11"/>
        <v>1.6180339887498956</v>
      </c>
      <c r="N22" s="1">
        <f t="shared" si="12"/>
        <v>-1.1332081106818492E-15</v>
      </c>
      <c r="O22" s="3">
        <f t="shared" si="13"/>
        <v>1.9279287907652065E-15</v>
      </c>
      <c r="P22" s="3"/>
      <c r="Q22">
        <f t="shared" si="14"/>
        <v>199.99999999999997</v>
      </c>
      <c r="R22" s="1">
        <f t="shared" si="15"/>
        <v>1.618033988749895</v>
      </c>
      <c r="S22" s="1">
        <f t="shared" si="16"/>
        <v>1.0000000000000009</v>
      </c>
      <c r="T22" s="1">
        <f t="shared" si="17"/>
        <v>1.6180339887498956</v>
      </c>
      <c r="U22" s="1">
        <f t="shared" si="18"/>
        <v>1.9279287907652065E-15</v>
      </c>
      <c r="V22" s="3"/>
      <c r="W22">
        <f t="shared" si="19"/>
        <v>199.99999999999997</v>
      </c>
      <c r="X22" s="1">
        <f t="shared" si="20"/>
        <v>0.8090169943749475</v>
      </c>
      <c r="Y22" s="1">
        <f t="shared" si="21"/>
        <v>0.2500000000000002</v>
      </c>
      <c r="Z22" s="1">
        <f t="shared" si="22"/>
        <v>0.20225424859373695</v>
      </c>
      <c r="AA22" s="1">
        <f t="shared" si="23"/>
        <v>1.9279287907652064E-16</v>
      </c>
      <c r="AB22" s="1"/>
      <c r="AC22">
        <f t="shared" si="24"/>
        <v>199.99999999999997</v>
      </c>
      <c r="AD22" s="1">
        <f t="shared" si="25"/>
        <v>-1.8408471082800486</v>
      </c>
      <c r="AE22" s="1">
        <f aca="true" t="shared" si="28" ref="AE22:AE46">20*LOG(Y22,10)</f>
        <v>-12.04119982655924</v>
      </c>
      <c r="AF22" s="1">
        <f aca="true" t="shared" si="29" ref="AF22:AF46">20*LOG(Z22,10)</f>
        <v>-13.882046934839291</v>
      </c>
      <c r="AG22" s="1">
        <f aca="true" t="shared" si="30" ref="AG22:AG46">20*LOG(AA22,10)</f>
        <v>-314.2981802214112</v>
      </c>
    </row>
    <row r="23" spans="1:33" ht="13.5">
      <c r="A23">
        <f t="shared" si="26"/>
        <v>17</v>
      </c>
      <c r="B23">
        <f t="shared" si="27"/>
        <v>4.25</v>
      </c>
      <c r="C23" s="1">
        <f t="shared" si="0"/>
        <v>1335.176877775662</v>
      </c>
      <c r="D23">
        <f t="shared" si="2"/>
        <v>212.49999999999997</v>
      </c>
      <c r="E23" s="1">
        <f t="shared" si="3"/>
        <v>0.667588438887831</v>
      </c>
      <c r="F23" s="1">
        <f t="shared" si="4"/>
        <v>1.335176877775662</v>
      </c>
      <c r="G23" s="1">
        <f t="shared" si="5"/>
        <v>0.619093949309834</v>
      </c>
      <c r="H23" s="1">
        <f t="shared" si="6"/>
        <v>1.57063386176149</v>
      </c>
      <c r="I23" s="1">
        <f t="shared" si="7"/>
        <v>1.57063386176149</v>
      </c>
      <c r="J23" s="1">
        <f t="shared" si="8"/>
        <v>0.45399049973954686</v>
      </c>
      <c r="K23" s="1">
        <f t="shared" si="9"/>
        <v>0.7333143866866338</v>
      </c>
      <c r="L23" s="1">
        <f t="shared" si="10"/>
        <v>-0.8090169943749476</v>
      </c>
      <c r="M23" s="1">
        <f t="shared" si="11"/>
        <v>1.3067758056379648</v>
      </c>
      <c r="N23" s="1">
        <f t="shared" si="12"/>
        <v>0.38268343236508995</v>
      </c>
      <c r="O23" s="3">
        <f t="shared" si="13"/>
        <v>0.6181346672693304</v>
      </c>
      <c r="P23" s="3"/>
      <c r="Q23">
        <f t="shared" si="14"/>
        <v>212.49999999999997</v>
      </c>
      <c r="R23" s="1">
        <f t="shared" si="15"/>
        <v>1.57063386176149</v>
      </c>
      <c r="S23" s="1">
        <f t="shared" si="16"/>
        <v>0.7333143866866338</v>
      </c>
      <c r="T23" s="1">
        <f t="shared" si="17"/>
        <v>1.3067758056379648</v>
      </c>
      <c r="U23" s="1">
        <f t="shared" si="18"/>
        <v>0.6181346672693304</v>
      </c>
      <c r="V23" s="3"/>
      <c r="W23">
        <f t="shared" si="19"/>
        <v>212.49999999999997</v>
      </c>
      <c r="X23" s="1">
        <f t="shared" si="20"/>
        <v>0.785316930880745</v>
      </c>
      <c r="Y23" s="1">
        <f t="shared" si="21"/>
        <v>0.18332859667165846</v>
      </c>
      <c r="Z23" s="1">
        <f t="shared" si="22"/>
        <v>0.1633469757047456</v>
      </c>
      <c r="AA23" s="1">
        <f t="shared" si="23"/>
        <v>0.06181346672693304</v>
      </c>
      <c r="AB23" s="1"/>
      <c r="AC23">
        <f t="shared" si="24"/>
        <v>212.49999999999997</v>
      </c>
      <c r="AD23" s="1">
        <f t="shared" si="25"/>
        <v>-2.0991007872627767</v>
      </c>
      <c r="AE23" s="1">
        <f t="shared" si="28"/>
        <v>-14.735395718974102</v>
      </c>
      <c r="AF23" s="1">
        <f t="shared" si="29"/>
        <v>-15.737778037593877</v>
      </c>
      <c r="AG23" s="1">
        <f t="shared" si="30"/>
        <v>-24.178337977813303</v>
      </c>
    </row>
    <row r="24" spans="1:33" ht="13.5">
      <c r="A24">
        <f t="shared" si="26"/>
        <v>18</v>
      </c>
      <c r="B24">
        <f t="shared" si="27"/>
        <v>4.5</v>
      </c>
      <c r="C24" s="1">
        <f t="shared" si="0"/>
        <v>1413.7166941154067</v>
      </c>
      <c r="D24">
        <f t="shared" si="2"/>
        <v>224.99999999999997</v>
      </c>
      <c r="E24" s="1">
        <f t="shared" si="3"/>
        <v>0.7068583470577033</v>
      </c>
      <c r="F24" s="1">
        <f t="shared" si="4"/>
        <v>1.4137166941154067</v>
      </c>
      <c r="G24" s="1">
        <f t="shared" si="5"/>
        <v>0.6494480483301835</v>
      </c>
      <c r="H24" s="1">
        <f t="shared" si="6"/>
        <v>1.520811931200062</v>
      </c>
      <c r="I24" s="1">
        <f t="shared" si="7"/>
        <v>1.520811931200062</v>
      </c>
      <c r="J24" s="1">
        <f t="shared" si="8"/>
        <v>0.30901699437494795</v>
      </c>
      <c r="K24" s="1">
        <f t="shared" si="9"/>
        <v>0.47581480176816504</v>
      </c>
      <c r="L24" s="1">
        <f t="shared" si="10"/>
        <v>-0.587785252292474</v>
      </c>
      <c r="M24" s="1">
        <f t="shared" si="11"/>
        <v>0.9050535355426</v>
      </c>
      <c r="N24" s="1">
        <f t="shared" si="12"/>
        <v>0.7071067811865467</v>
      </c>
      <c r="O24" s="3">
        <f t="shared" si="13"/>
        <v>1.0887811319236562</v>
      </c>
      <c r="P24" s="3"/>
      <c r="Q24">
        <f t="shared" si="14"/>
        <v>224.99999999999997</v>
      </c>
      <c r="R24" s="1">
        <f t="shared" si="15"/>
        <v>1.520811931200062</v>
      </c>
      <c r="S24" s="1">
        <f t="shared" si="16"/>
        <v>0.47581480176816504</v>
      </c>
      <c r="T24" s="1">
        <f t="shared" si="17"/>
        <v>0.9050535355426</v>
      </c>
      <c r="U24" s="1">
        <f t="shared" si="18"/>
        <v>1.0887811319236562</v>
      </c>
      <c r="V24" s="3"/>
      <c r="W24">
        <f t="shared" si="19"/>
        <v>224.99999999999997</v>
      </c>
      <c r="X24" s="1">
        <f t="shared" si="20"/>
        <v>0.760405965600031</v>
      </c>
      <c r="Y24" s="1">
        <f t="shared" si="21"/>
        <v>0.11895370044204126</v>
      </c>
      <c r="Z24" s="1">
        <f t="shared" si="22"/>
        <v>0.113131691942825</v>
      </c>
      <c r="AA24" s="1">
        <f t="shared" si="23"/>
        <v>0.10887811319236562</v>
      </c>
      <c r="AB24" s="1"/>
      <c r="AC24">
        <f t="shared" si="24"/>
        <v>224.99999999999997</v>
      </c>
      <c r="AD24" s="1">
        <f t="shared" si="25"/>
        <v>-2.379089692601857</v>
      </c>
      <c r="AE24" s="1">
        <f t="shared" si="28"/>
        <v>-18.492440865462065</v>
      </c>
      <c r="AF24" s="1">
        <f t="shared" si="29"/>
        <v>-18.92831435456181</v>
      </c>
      <c r="AG24" s="1">
        <f t="shared" si="30"/>
        <v>-19.261188277263454</v>
      </c>
    </row>
    <row r="25" spans="1:33" ht="13.5">
      <c r="A25">
        <f t="shared" si="26"/>
        <v>19</v>
      </c>
      <c r="B25">
        <f t="shared" si="27"/>
        <v>4.75</v>
      </c>
      <c r="C25" s="1">
        <f t="shared" si="0"/>
        <v>1492.2565104551516</v>
      </c>
      <c r="D25">
        <f t="shared" si="2"/>
        <v>237.49999999999997</v>
      </c>
      <c r="E25" s="1">
        <f t="shared" si="3"/>
        <v>0.7461282552275758</v>
      </c>
      <c r="F25" s="1">
        <f t="shared" si="4"/>
        <v>1.4922565104551515</v>
      </c>
      <c r="G25" s="1">
        <f t="shared" si="5"/>
        <v>0.6788007455329417</v>
      </c>
      <c r="H25" s="1">
        <f t="shared" si="6"/>
        <v>1.4686450188713713</v>
      </c>
      <c r="I25" s="1">
        <f t="shared" si="7"/>
        <v>1.4686450188713713</v>
      </c>
      <c r="J25" s="1">
        <f t="shared" si="8"/>
        <v>0.15643446504023142</v>
      </c>
      <c r="K25" s="1">
        <f t="shared" si="9"/>
        <v>0.23045712025170395</v>
      </c>
      <c r="L25" s="1">
        <f t="shared" si="10"/>
        <v>-0.3090169943749485</v>
      </c>
      <c r="M25" s="1">
        <f t="shared" si="11"/>
        <v>0.4552396213594791</v>
      </c>
      <c r="N25" s="1">
        <f t="shared" si="12"/>
        <v>0.9238795325112862</v>
      </c>
      <c r="O25" s="3">
        <f t="shared" si="13"/>
        <v>1.3610467262906845</v>
      </c>
      <c r="P25" s="3"/>
      <c r="Q25">
        <f t="shared" si="14"/>
        <v>237.49999999999997</v>
      </c>
      <c r="R25" s="1">
        <f t="shared" si="15"/>
        <v>1.4686450188713713</v>
      </c>
      <c r="S25" s="1">
        <f t="shared" si="16"/>
        <v>0.23045712025170395</v>
      </c>
      <c r="T25" s="1">
        <f t="shared" si="17"/>
        <v>0.4552396213594791</v>
      </c>
      <c r="U25" s="1">
        <f t="shared" si="18"/>
        <v>1.3610467262906845</v>
      </c>
      <c r="V25" s="3"/>
      <c r="W25">
        <f t="shared" si="19"/>
        <v>237.49999999999997</v>
      </c>
      <c r="X25" s="1">
        <f t="shared" si="20"/>
        <v>0.7343225094356857</v>
      </c>
      <c r="Y25" s="1">
        <f t="shared" si="21"/>
        <v>0.05761428006292599</v>
      </c>
      <c r="Z25" s="1">
        <f t="shared" si="22"/>
        <v>0.05690495266993489</v>
      </c>
      <c r="AA25" s="1">
        <f t="shared" si="23"/>
        <v>0.13610467262906845</v>
      </c>
      <c r="AB25" s="1"/>
      <c r="AC25">
        <f t="shared" si="24"/>
        <v>237.49999999999997</v>
      </c>
      <c r="AD25" s="1">
        <f t="shared" si="25"/>
        <v>-2.6822631802566645</v>
      </c>
      <c r="AE25" s="1">
        <f t="shared" si="28"/>
        <v>-24.789397212127867</v>
      </c>
      <c r="AF25" s="1">
        <f t="shared" si="29"/>
        <v>-24.896998670826463</v>
      </c>
      <c r="AG25" s="1">
        <f t="shared" si="30"/>
        <v>-17.32253929428952</v>
      </c>
    </row>
    <row r="26" spans="1:33" ht="13.5">
      <c r="A26">
        <f t="shared" si="26"/>
        <v>20</v>
      </c>
      <c r="B26">
        <f t="shared" si="27"/>
        <v>5</v>
      </c>
      <c r="C26" s="1">
        <f>1000*2*PI()/20*B26</f>
        <v>1570.7963267948962</v>
      </c>
      <c r="D26">
        <f t="shared" si="2"/>
        <v>249.99999999999994</v>
      </c>
      <c r="E26" s="1">
        <f t="shared" si="3"/>
        <v>0.7853981633974482</v>
      </c>
      <c r="F26" s="1">
        <f t="shared" si="4"/>
        <v>1.5707963267948963</v>
      </c>
      <c r="G26" s="1">
        <f t="shared" si="5"/>
        <v>0.7071067811865475</v>
      </c>
      <c r="H26" s="1">
        <f t="shared" si="6"/>
        <v>1.4142135623730951</v>
      </c>
      <c r="I26" s="1">
        <f t="shared" si="7"/>
        <v>1.4142135623730951</v>
      </c>
      <c r="J26" s="1">
        <f t="shared" si="8"/>
        <v>5.666040553409246E-16</v>
      </c>
      <c r="K26" s="1">
        <f t="shared" si="9"/>
        <v>8.012991395587314E-16</v>
      </c>
      <c r="L26" s="1">
        <f t="shared" si="10"/>
        <v>-1.1332081106818492E-15</v>
      </c>
      <c r="M26" s="1">
        <f t="shared" si="11"/>
        <v>1.6025982791174628E-15</v>
      </c>
      <c r="N26" s="1">
        <f t="shared" si="12"/>
        <v>1</v>
      </c>
      <c r="O26" s="3">
        <f t="shared" si="13"/>
        <v>1.4142135623730951</v>
      </c>
      <c r="P26" s="3"/>
      <c r="Q26">
        <f t="shared" si="14"/>
        <v>249.99999999999994</v>
      </c>
      <c r="R26" s="1">
        <f t="shared" si="15"/>
        <v>1.4142135623730951</v>
      </c>
      <c r="S26" s="1">
        <f t="shared" si="16"/>
        <v>8.012991395587314E-16</v>
      </c>
      <c r="T26" s="1">
        <f t="shared" si="17"/>
        <v>1.6025982791174628E-15</v>
      </c>
      <c r="U26" s="1">
        <f t="shared" si="18"/>
        <v>1.4142135623730951</v>
      </c>
      <c r="V26" s="3"/>
      <c r="W26">
        <f t="shared" si="19"/>
        <v>249.99999999999994</v>
      </c>
      <c r="X26" s="1">
        <f t="shared" si="20"/>
        <v>0.7071067811865476</v>
      </c>
      <c r="Y26" s="1">
        <f t="shared" si="21"/>
        <v>2.0032478488968285E-16</v>
      </c>
      <c r="Z26" s="1">
        <f t="shared" si="22"/>
        <v>2.0032478488968285E-16</v>
      </c>
      <c r="AA26" s="1">
        <f t="shared" si="23"/>
        <v>0.1414213562373095</v>
      </c>
      <c r="AB26" s="1"/>
      <c r="AC26">
        <f t="shared" si="24"/>
        <v>249.99999999999994</v>
      </c>
      <c r="AD26" s="1">
        <f t="shared" si="25"/>
        <v>-3.0102999566398108</v>
      </c>
      <c r="AE26" s="1">
        <f t="shared" si="28"/>
        <v>-313.96530629870955</v>
      </c>
      <c r="AF26" s="1">
        <f t="shared" si="29"/>
        <v>-313.96530629870955</v>
      </c>
      <c r="AG26" s="1">
        <f t="shared" si="30"/>
        <v>-16.989700043360184</v>
      </c>
    </row>
    <row r="27" spans="1:33" ht="13.5">
      <c r="A27">
        <f t="shared" si="26"/>
        <v>21</v>
      </c>
      <c r="B27">
        <f t="shared" si="27"/>
        <v>5.25</v>
      </c>
      <c r="C27" s="1">
        <f aca="true" t="shared" si="31" ref="C27:C46">1000*2*PI()/20*B27</f>
        <v>1649.3361431346411</v>
      </c>
      <c r="D27">
        <f aca="true" t="shared" si="32" ref="D27:D46">C27/2/PI()</f>
        <v>262.49999999999994</v>
      </c>
      <c r="E27" s="1">
        <f aca="true" t="shared" si="33" ref="E27:E46">C27*0.001/2</f>
        <v>0.8246680715673206</v>
      </c>
      <c r="F27" s="1">
        <f t="shared" si="4"/>
        <v>1.6493361431346412</v>
      </c>
      <c r="G27" s="1">
        <f aca="true" t="shared" si="34" ref="G27:G46">SIN(E27)</f>
        <v>0.7343225094356854</v>
      </c>
      <c r="H27" s="1">
        <f t="shared" si="6"/>
        <v>1.3576014910658838</v>
      </c>
      <c r="I27" s="1">
        <f t="shared" si="7"/>
        <v>1.3576014910658838</v>
      </c>
      <c r="J27" s="1">
        <f t="shared" si="8"/>
        <v>-0.1564344650402303</v>
      </c>
      <c r="K27" s="1">
        <f t="shared" si="9"/>
        <v>0.21303237069560566</v>
      </c>
      <c r="L27" s="1">
        <f t="shared" si="10"/>
        <v>0.30901699437494634</v>
      </c>
      <c r="M27" s="1">
        <f t="shared" si="11"/>
        <v>0.420819177410782</v>
      </c>
      <c r="N27" s="1">
        <f t="shared" si="12"/>
        <v>0.9238795325112874</v>
      </c>
      <c r="O27" s="3">
        <f t="shared" si="13"/>
        <v>1.2581386524856406</v>
      </c>
      <c r="P27" s="3"/>
      <c r="Q27">
        <f t="shared" si="14"/>
        <v>262.49999999999994</v>
      </c>
      <c r="R27" s="1">
        <f t="shared" si="15"/>
        <v>1.3576014910658838</v>
      </c>
      <c r="S27" s="1">
        <f t="shared" si="16"/>
        <v>0.21303237069560566</v>
      </c>
      <c r="T27" s="1">
        <f t="shared" si="17"/>
        <v>0.420819177410782</v>
      </c>
      <c r="U27" s="1">
        <f t="shared" si="18"/>
        <v>1.2581386524856406</v>
      </c>
      <c r="V27" s="3"/>
      <c r="W27">
        <f t="shared" si="19"/>
        <v>262.49999999999994</v>
      </c>
      <c r="X27" s="1">
        <f t="shared" si="20"/>
        <v>0.6788007455329419</v>
      </c>
      <c r="Y27" s="1">
        <f t="shared" si="21"/>
        <v>0.053258092673901414</v>
      </c>
      <c r="Z27" s="1">
        <f t="shared" si="22"/>
        <v>0.05260239717634775</v>
      </c>
      <c r="AA27" s="1">
        <f t="shared" si="23"/>
        <v>0.12581386524856406</v>
      </c>
      <c r="AB27" s="1"/>
      <c r="AC27">
        <f t="shared" si="24"/>
        <v>262.49999999999994</v>
      </c>
      <c r="AD27" s="1">
        <f t="shared" si="25"/>
        <v>-3.365153787291569</v>
      </c>
      <c r="AE27" s="1">
        <f t="shared" si="28"/>
        <v>-25.472287819162833</v>
      </c>
      <c r="AF27" s="1">
        <f t="shared" si="29"/>
        <v>-25.579889277861433</v>
      </c>
      <c r="AG27" s="1">
        <f t="shared" si="30"/>
        <v>-18.005429901324412</v>
      </c>
    </row>
    <row r="28" spans="1:33" ht="13.5">
      <c r="A28">
        <f t="shared" si="26"/>
        <v>22</v>
      </c>
      <c r="B28">
        <f t="shared" si="27"/>
        <v>5.5</v>
      </c>
      <c r="C28" s="1">
        <f t="shared" si="31"/>
        <v>1727.875959474386</v>
      </c>
      <c r="D28">
        <f t="shared" si="32"/>
        <v>275</v>
      </c>
      <c r="E28" s="1">
        <f t="shared" si="33"/>
        <v>0.863937979737193</v>
      </c>
      <c r="F28" s="1">
        <f t="shared" si="4"/>
        <v>1.727875959474386</v>
      </c>
      <c r="G28" s="1">
        <f t="shared" si="34"/>
        <v>0.7604059656000308</v>
      </c>
      <c r="H28" s="1">
        <f t="shared" si="6"/>
        <v>1.2988960966603675</v>
      </c>
      <c r="I28" s="1">
        <f t="shared" si="7"/>
        <v>1.2988960966603675</v>
      </c>
      <c r="J28" s="1">
        <f t="shared" si="8"/>
        <v>-0.3090169943749469</v>
      </c>
      <c r="K28" s="1">
        <f t="shared" si="9"/>
        <v>0.4063842320478165</v>
      </c>
      <c r="L28" s="1">
        <f t="shared" si="10"/>
        <v>0.5877852522924721</v>
      </c>
      <c r="M28" s="1">
        <f t="shared" si="11"/>
        <v>0.7729887440173554</v>
      </c>
      <c r="N28" s="1">
        <f t="shared" si="12"/>
        <v>0.7071067811865483</v>
      </c>
      <c r="O28" s="3">
        <f t="shared" si="13"/>
        <v>0.9299069354730477</v>
      </c>
      <c r="P28" s="3"/>
      <c r="Q28">
        <f t="shared" si="14"/>
        <v>275</v>
      </c>
      <c r="R28" s="1">
        <f t="shared" si="15"/>
        <v>1.2988960966603675</v>
      </c>
      <c r="S28" s="1">
        <f t="shared" si="16"/>
        <v>0.4063842320478165</v>
      </c>
      <c r="T28" s="1">
        <f t="shared" si="17"/>
        <v>0.7729887440173554</v>
      </c>
      <c r="U28" s="1">
        <f t="shared" si="18"/>
        <v>0.9299069354730477</v>
      </c>
      <c r="V28" s="3"/>
      <c r="W28">
        <f t="shared" si="19"/>
        <v>275</v>
      </c>
      <c r="X28" s="1">
        <f t="shared" si="20"/>
        <v>0.6494480483301838</v>
      </c>
      <c r="Y28" s="1">
        <f t="shared" si="21"/>
        <v>0.10159605801195412</v>
      </c>
      <c r="Z28" s="1">
        <f t="shared" si="22"/>
        <v>0.09662359300216943</v>
      </c>
      <c r="AA28" s="1">
        <f t="shared" si="23"/>
        <v>0.09299069354730477</v>
      </c>
      <c r="AB28" s="1"/>
      <c r="AC28">
        <f t="shared" si="24"/>
        <v>275</v>
      </c>
      <c r="AD28" s="1">
        <f t="shared" si="25"/>
        <v>-3.749111679376363</v>
      </c>
      <c r="AE28" s="1">
        <f t="shared" si="28"/>
        <v>-19.862462852236597</v>
      </c>
      <c r="AF28" s="1">
        <f t="shared" si="29"/>
        <v>-20.29833634133634</v>
      </c>
      <c r="AG28" s="1">
        <f t="shared" si="30"/>
        <v>-20.63121026403794</v>
      </c>
    </row>
    <row r="29" spans="1:33" ht="13.5">
      <c r="A29">
        <f t="shared" si="26"/>
        <v>23</v>
      </c>
      <c r="B29">
        <f t="shared" si="27"/>
        <v>5.75</v>
      </c>
      <c r="C29" s="1">
        <f t="shared" si="31"/>
        <v>1806.4157758141307</v>
      </c>
      <c r="D29">
        <f t="shared" si="32"/>
        <v>287.49999999999994</v>
      </c>
      <c r="E29" s="1">
        <f t="shared" si="33"/>
        <v>0.9032078879070654</v>
      </c>
      <c r="F29" s="1">
        <f t="shared" si="4"/>
        <v>1.8064157758141308</v>
      </c>
      <c r="G29" s="1">
        <f t="shared" si="34"/>
        <v>0.7853169308807448</v>
      </c>
      <c r="H29" s="1">
        <f t="shared" si="6"/>
        <v>1.2381878986196682</v>
      </c>
      <c r="I29" s="1">
        <f t="shared" si="7"/>
        <v>1.2381878986196682</v>
      </c>
      <c r="J29" s="1">
        <f t="shared" si="8"/>
        <v>-0.45399049973954625</v>
      </c>
      <c r="K29" s="1">
        <f t="shared" si="9"/>
        <v>0.578098449030494</v>
      </c>
      <c r="L29" s="1">
        <f t="shared" si="10"/>
        <v>0.8090169943749468</v>
      </c>
      <c r="M29" s="1">
        <f t="shared" si="11"/>
        <v>1.030178979418694</v>
      </c>
      <c r="N29" s="1">
        <f t="shared" si="12"/>
        <v>0.3826834323650905</v>
      </c>
      <c r="O29" s="3">
        <f t="shared" si="13"/>
        <v>0.4872980796885472</v>
      </c>
      <c r="P29" s="3"/>
      <c r="Q29">
        <f t="shared" si="14"/>
        <v>287.49999999999994</v>
      </c>
      <c r="R29" s="1">
        <f t="shared" si="15"/>
        <v>1.2381878986196682</v>
      </c>
      <c r="S29" s="1">
        <f t="shared" si="16"/>
        <v>0.578098449030494</v>
      </c>
      <c r="T29" s="1">
        <f t="shared" si="17"/>
        <v>1.030178979418694</v>
      </c>
      <c r="U29" s="1">
        <f t="shared" si="18"/>
        <v>0.4872980796885472</v>
      </c>
      <c r="V29" s="3"/>
      <c r="W29">
        <f t="shared" si="19"/>
        <v>287.49999999999994</v>
      </c>
      <c r="X29" s="1">
        <f t="shared" si="20"/>
        <v>0.6190939493098341</v>
      </c>
      <c r="Y29" s="1">
        <f t="shared" si="21"/>
        <v>0.1445246122576235</v>
      </c>
      <c r="Z29" s="1">
        <f t="shared" si="22"/>
        <v>0.12877237242733675</v>
      </c>
      <c r="AA29" s="1">
        <f t="shared" si="23"/>
        <v>0.04872980796885472</v>
      </c>
      <c r="AB29" s="1"/>
      <c r="AC29">
        <f t="shared" si="24"/>
        <v>287.49999999999994</v>
      </c>
      <c r="AD29" s="1">
        <f t="shared" si="25"/>
        <v>-4.164868810525037</v>
      </c>
      <c r="AE29" s="1">
        <f t="shared" si="28"/>
        <v>-16.801163742236373</v>
      </c>
      <c r="AF29" s="1">
        <f t="shared" si="29"/>
        <v>-17.80354606085615</v>
      </c>
      <c r="AG29" s="1">
        <f t="shared" si="30"/>
        <v>-26.244106001075554</v>
      </c>
    </row>
    <row r="30" spans="1:33" ht="13.5">
      <c r="A30">
        <f t="shared" si="26"/>
        <v>24</v>
      </c>
      <c r="B30">
        <f t="shared" si="27"/>
        <v>6</v>
      </c>
      <c r="C30" s="1">
        <f t="shared" si="31"/>
        <v>1884.9555921538756</v>
      </c>
      <c r="D30">
        <f t="shared" si="32"/>
        <v>299.99999999999994</v>
      </c>
      <c r="E30" s="1">
        <f t="shared" si="33"/>
        <v>0.9424777960769378</v>
      </c>
      <c r="F30" s="1">
        <f t="shared" si="4"/>
        <v>1.8849555921538756</v>
      </c>
      <c r="G30" s="1">
        <f t="shared" si="34"/>
        <v>0.8090169943749473</v>
      </c>
      <c r="H30" s="1">
        <f t="shared" si="6"/>
        <v>1.1755705045849465</v>
      </c>
      <c r="I30" s="1">
        <f t="shared" si="7"/>
        <v>1.1755705045849465</v>
      </c>
      <c r="J30" s="1">
        <f t="shared" si="8"/>
        <v>-0.5877852522924727</v>
      </c>
      <c r="K30" s="1">
        <f t="shared" si="9"/>
        <v>0.7265425280053605</v>
      </c>
      <c r="L30" s="1">
        <f t="shared" si="10"/>
        <v>0.9510565162951532</v>
      </c>
      <c r="M30" s="1">
        <f t="shared" si="11"/>
        <v>1.1755705045849458</v>
      </c>
      <c r="N30" s="1">
        <f t="shared" si="12"/>
        <v>2.1439013758728365E-15</v>
      </c>
      <c r="O30" s="3">
        <f t="shared" si="13"/>
        <v>2.6500078376341535E-15</v>
      </c>
      <c r="P30" s="3"/>
      <c r="Q30">
        <f t="shared" si="14"/>
        <v>299.99999999999994</v>
      </c>
      <c r="R30" s="1">
        <f t="shared" si="15"/>
        <v>1.1755705045849465</v>
      </c>
      <c r="S30" s="1">
        <f t="shared" si="16"/>
        <v>0.7265425280053605</v>
      </c>
      <c r="T30" s="1">
        <f t="shared" si="17"/>
        <v>1.1755705045849458</v>
      </c>
      <c r="U30" s="1">
        <f t="shared" si="18"/>
        <v>2.6500078376341535E-15</v>
      </c>
      <c r="V30" s="3"/>
      <c r="W30">
        <f t="shared" si="19"/>
        <v>299.99999999999994</v>
      </c>
      <c r="X30" s="1">
        <f t="shared" si="20"/>
        <v>0.5877852522924732</v>
      </c>
      <c r="Y30" s="1">
        <f t="shared" si="21"/>
        <v>0.1816356320013401</v>
      </c>
      <c r="Z30" s="1">
        <f t="shared" si="22"/>
        <v>0.14694631307311823</v>
      </c>
      <c r="AA30" s="1">
        <f t="shared" si="23"/>
        <v>2.6500078376341534E-16</v>
      </c>
      <c r="AB30" s="1"/>
      <c r="AC30">
        <f t="shared" si="24"/>
        <v>299.99999999999994</v>
      </c>
      <c r="AD30" s="1">
        <f t="shared" si="25"/>
        <v>-4.6156262940993145</v>
      </c>
      <c r="AE30" s="1">
        <f t="shared" si="28"/>
        <v>-14.81597901237852</v>
      </c>
      <c r="AF30" s="1">
        <f t="shared" si="29"/>
        <v>-16.656826120658568</v>
      </c>
      <c r="AG30" s="1">
        <f t="shared" si="30"/>
        <v>-311.53505683193373</v>
      </c>
    </row>
    <row r="31" spans="1:33" ht="13.5">
      <c r="A31">
        <f t="shared" si="26"/>
        <v>25</v>
      </c>
      <c r="B31">
        <f t="shared" si="27"/>
        <v>6.25</v>
      </c>
      <c r="C31" s="1">
        <f t="shared" si="31"/>
        <v>1963.4954084936205</v>
      </c>
      <c r="D31">
        <f t="shared" si="32"/>
        <v>312.49999999999994</v>
      </c>
      <c r="E31" s="1">
        <f t="shared" si="33"/>
        <v>0.9817477042468102</v>
      </c>
      <c r="F31" s="1">
        <f t="shared" si="4"/>
        <v>1.9634954084936205</v>
      </c>
      <c r="G31" s="1">
        <f t="shared" si="34"/>
        <v>0.8314696123025451</v>
      </c>
      <c r="H31" s="1">
        <f t="shared" si="6"/>
        <v>1.1111404660392048</v>
      </c>
      <c r="I31" s="1">
        <f t="shared" si="7"/>
        <v>1.1111404660392048</v>
      </c>
      <c r="J31" s="1">
        <f t="shared" si="8"/>
        <v>-0.7071067811865471</v>
      </c>
      <c r="K31" s="1">
        <f t="shared" si="9"/>
        <v>0.8504300947672561</v>
      </c>
      <c r="L31" s="1">
        <f t="shared" si="10"/>
        <v>1</v>
      </c>
      <c r="M31" s="1">
        <f t="shared" si="11"/>
        <v>1.2026897738700908</v>
      </c>
      <c r="N31" s="1">
        <f t="shared" si="12"/>
        <v>-0.38268343236508817</v>
      </c>
      <c r="O31" s="3">
        <f t="shared" si="13"/>
        <v>0.46024945073499807</v>
      </c>
      <c r="P31" s="3"/>
      <c r="Q31">
        <f t="shared" si="14"/>
        <v>312.49999999999994</v>
      </c>
      <c r="R31" s="1">
        <f t="shared" si="15"/>
        <v>1.1111404660392048</v>
      </c>
      <c r="S31" s="1">
        <f t="shared" si="16"/>
        <v>0.8504300947672561</v>
      </c>
      <c r="T31" s="1">
        <f t="shared" si="17"/>
        <v>1.2026897738700908</v>
      </c>
      <c r="U31" s="1">
        <f t="shared" si="18"/>
        <v>0.46024945073499807</v>
      </c>
      <c r="V31" s="3"/>
      <c r="W31">
        <f t="shared" si="19"/>
        <v>312.49999999999994</v>
      </c>
      <c r="X31" s="1">
        <f t="shared" si="20"/>
        <v>0.5555702330196024</v>
      </c>
      <c r="Y31" s="1">
        <f t="shared" si="21"/>
        <v>0.21260752369181402</v>
      </c>
      <c r="Z31" s="1">
        <f t="shared" si="22"/>
        <v>0.15033622173376135</v>
      </c>
      <c r="AA31" s="1">
        <f t="shared" si="23"/>
        <v>0.04602494507349981</v>
      </c>
      <c r="AB31" s="1"/>
      <c r="AC31">
        <f t="shared" si="24"/>
        <v>312.49999999999994</v>
      </c>
      <c r="AD31" s="1">
        <f t="shared" si="25"/>
        <v>-5.105220628798205</v>
      </c>
      <c r="AE31" s="1">
        <f t="shared" si="28"/>
        <v>-13.448427417136559</v>
      </c>
      <c r="AF31" s="1">
        <f t="shared" si="29"/>
        <v>-16.458727373776366</v>
      </c>
      <c r="AG31" s="1">
        <f t="shared" si="30"/>
        <v>-26.74013442227588</v>
      </c>
    </row>
    <row r="32" spans="1:33" ht="13.5">
      <c r="A32">
        <f t="shared" si="26"/>
        <v>26</v>
      </c>
      <c r="B32">
        <f t="shared" si="27"/>
        <v>6.5</v>
      </c>
      <c r="C32" s="1">
        <f t="shared" si="31"/>
        <v>2042.0352248333652</v>
      </c>
      <c r="D32">
        <f t="shared" si="32"/>
        <v>324.99999999999994</v>
      </c>
      <c r="E32" s="1">
        <f t="shared" si="33"/>
        <v>1.0210176124166825</v>
      </c>
      <c r="F32" s="1">
        <f t="shared" si="4"/>
        <v>2.042035224833365</v>
      </c>
      <c r="G32" s="1">
        <f t="shared" si="34"/>
        <v>0.8526401643540921</v>
      </c>
      <c r="H32" s="1">
        <f t="shared" si="6"/>
        <v>1.0449971294318983</v>
      </c>
      <c r="I32" s="1">
        <f t="shared" si="7"/>
        <v>1.0449971294318983</v>
      </c>
      <c r="J32" s="1">
        <f t="shared" si="8"/>
        <v>-0.8090169943749468</v>
      </c>
      <c r="K32" s="1">
        <f t="shared" si="9"/>
        <v>0.9488375380343577</v>
      </c>
      <c r="L32" s="1">
        <f t="shared" si="10"/>
        <v>0.9510565162951542</v>
      </c>
      <c r="M32" s="1">
        <f t="shared" si="11"/>
        <v>1.1154254233561895</v>
      </c>
      <c r="N32" s="1">
        <f t="shared" si="12"/>
        <v>-0.7071067811865454</v>
      </c>
      <c r="O32" s="3">
        <f t="shared" si="13"/>
        <v>0.8293144174391621</v>
      </c>
      <c r="P32" s="3"/>
      <c r="Q32">
        <f t="shared" si="14"/>
        <v>324.99999999999994</v>
      </c>
      <c r="R32" s="1">
        <f t="shared" si="15"/>
        <v>1.0449971294318983</v>
      </c>
      <c r="S32" s="1">
        <f t="shared" si="16"/>
        <v>0.9488375380343577</v>
      </c>
      <c r="T32" s="1">
        <f t="shared" si="17"/>
        <v>1.1154254233561895</v>
      </c>
      <c r="U32" s="1">
        <f t="shared" si="18"/>
        <v>0.8293144174391621</v>
      </c>
      <c r="V32" s="3"/>
      <c r="W32">
        <f t="shared" si="19"/>
        <v>324.99999999999994</v>
      </c>
      <c r="X32" s="1">
        <f t="shared" si="20"/>
        <v>0.5224985647159491</v>
      </c>
      <c r="Y32" s="1">
        <f t="shared" si="21"/>
        <v>0.23720938450858942</v>
      </c>
      <c r="Z32" s="1">
        <f t="shared" si="22"/>
        <v>0.1394281779195237</v>
      </c>
      <c r="AA32" s="1">
        <f t="shared" si="23"/>
        <v>0.08293144174391621</v>
      </c>
      <c r="AB32" s="1"/>
      <c r="AC32">
        <f t="shared" si="24"/>
        <v>324.99999999999994</v>
      </c>
      <c r="AD32" s="1">
        <f t="shared" si="25"/>
        <v>-5.638297964119961</v>
      </c>
      <c r="AE32" s="1">
        <f t="shared" si="28"/>
        <v>-12.497362667059868</v>
      </c>
      <c r="AF32" s="1">
        <f t="shared" si="29"/>
        <v>-17.11298896115917</v>
      </c>
      <c r="AG32" s="1">
        <f t="shared" si="30"/>
        <v>-21.625615688860403</v>
      </c>
    </row>
    <row r="33" spans="1:33" ht="13.5">
      <c r="A33">
        <f t="shared" si="26"/>
        <v>27</v>
      </c>
      <c r="B33">
        <f t="shared" si="27"/>
        <v>6.75</v>
      </c>
      <c r="C33" s="1">
        <f t="shared" si="31"/>
        <v>2120.57504117311</v>
      </c>
      <c r="D33">
        <f t="shared" si="32"/>
        <v>337.49999999999994</v>
      </c>
      <c r="E33" s="1">
        <f t="shared" si="33"/>
        <v>1.0602875205865552</v>
      </c>
      <c r="F33" s="1">
        <f t="shared" si="4"/>
        <v>2.1205750411731104</v>
      </c>
      <c r="G33" s="1">
        <f t="shared" si="34"/>
        <v>0.8724960070727971</v>
      </c>
      <c r="H33" s="1">
        <f t="shared" si="6"/>
        <v>0.9772424829939099</v>
      </c>
      <c r="I33" s="1">
        <f t="shared" si="7"/>
        <v>0.9772424829939099</v>
      </c>
      <c r="J33" s="1">
        <f t="shared" si="8"/>
        <v>-0.8910065241883678</v>
      </c>
      <c r="K33" s="1">
        <f t="shared" si="9"/>
        <v>1.0212155894875359</v>
      </c>
      <c r="L33" s="1">
        <f t="shared" si="10"/>
        <v>0.8090169943749477</v>
      </c>
      <c r="M33" s="1">
        <f t="shared" si="11"/>
        <v>0.927244351626525</v>
      </c>
      <c r="N33" s="1">
        <f t="shared" si="12"/>
        <v>-0.9238795325112864</v>
      </c>
      <c r="O33" s="3">
        <f t="shared" si="13"/>
        <v>1.0588925622833276</v>
      </c>
      <c r="P33" s="3"/>
      <c r="Q33">
        <f t="shared" si="14"/>
        <v>337.49999999999994</v>
      </c>
      <c r="R33" s="1">
        <f t="shared" si="15"/>
        <v>0.9772424829939099</v>
      </c>
      <c r="S33" s="1">
        <f t="shared" si="16"/>
        <v>1.0212155894875359</v>
      </c>
      <c r="T33" s="1">
        <f t="shared" si="17"/>
        <v>0.927244351626525</v>
      </c>
      <c r="U33" s="1">
        <f t="shared" si="18"/>
        <v>1.0588925622833276</v>
      </c>
      <c r="V33" s="3"/>
      <c r="W33">
        <f t="shared" si="19"/>
        <v>337.49999999999994</v>
      </c>
      <c r="X33" s="1">
        <f t="shared" si="20"/>
        <v>0.48862124149695496</v>
      </c>
      <c r="Y33" s="1">
        <f t="shared" si="21"/>
        <v>0.25530389737188397</v>
      </c>
      <c r="Z33" s="1">
        <f t="shared" si="22"/>
        <v>0.11590554395331562</v>
      </c>
      <c r="AA33" s="1">
        <f t="shared" si="23"/>
        <v>0.10588925622833276</v>
      </c>
      <c r="AB33" s="1"/>
      <c r="AC33">
        <f t="shared" si="24"/>
        <v>337.49999999999994</v>
      </c>
      <c r="AD33" s="1">
        <f t="shared" si="25"/>
        <v>-6.220553143305897</v>
      </c>
      <c r="AE33" s="1">
        <f t="shared" si="28"/>
        <v>-11.858851107425863</v>
      </c>
      <c r="AF33" s="1">
        <f t="shared" si="29"/>
        <v>-18.717915810365756</v>
      </c>
      <c r="AG33" s="1">
        <f t="shared" si="30"/>
        <v>-19.502962043827928</v>
      </c>
    </row>
    <row r="34" spans="1:33" ht="13.5">
      <c r="A34">
        <f t="shared" si="26"/>
        <v>28</v>
      </c>
      <c r="B34">
        <f t="shared" si="27"/>
        <v>7</v>
      </c>
      <c r="C34" s="1">
        <f t="shared" si="31"/>
        <v>2199.114857512855</v>
      </c>
      <c r="D34">
        <f t="shared" si="32"/>
        <v>349.99999999999994</v>
      </c>
      <c r="E34" s="1">
        <f t="shared" si="33"/>
        <v>1.0995574287564276</v>
      </c>
      <c r="F34" s="1">
        <f t="shared" si="4"/>
        <v>2.199114857512855</v>
      </c>
      <c r="G34" s="1">
        <f t="shared" si="34"/>
        <v>0.8910065241883678</v>
      </c>
      <c r="H34" s="1">
        <f t="shared" si="6"/>
        <v>0.9079809994790936</v>
      </c>
      <c r="I34" s="1">
        <f t="shared" si="7"/>
        <v>0.9079809994790936</v>
      </c>
      <c r="J34" s="1">
        <f t="shared" si="8"/>
        <v>-0.9510565162951535</v>
      </c>
      <c r="K34" s="1">
        <f t="shared" si="9"/>
        <v>1.0673956817111818</v>
      </c>
      <c r="L34" s="1">
        <f t="shared" si="10"/>
        <v>0.5877852522924734</v>
      </c>
      <c r="M34" s="1">
        <f t="shared" si="11"/>
        <v>0.6596868107423752</v>
      </c>
      <c r="N34" s="1">
        <f t="shared" si="12"/>
        <v>-1</v>
      </c>
      <c r="O34" s="3">
        <f t="shared" si="13"/>
        <v>1.1223262376343608</v>
      </c>
      <c r="P34" s="3"/>
      <c r="Q34">
        <f t="shared" si="14"/>
        <v>349.99999999999994</v>
      </c>
      <c r="R34" s="1">
        <f t="shared" si="15"/>
        <v>0.9079809994790936</v>
      </c>
      <c r="S34" s="1">
        <f t="shared" si="16"/>
        <v>1.0673956817111818</v>
      </c>
      <c r="T34" s="1">
        <f t="shared" si="17"/>
        <v>0.6596868107423752</v>
      </c>
      <c r="U34" s="1">
        <f t="shared" si="18"/>
        <v>1.1223262376343608</v>
      </c>
      <c r="V34" s="3"/>
      <c r="W34">
        <f t="shared" si="19"/>
        <v>349.99999999999994</v>
      </c>
      <c r="X34" s="1">
        <f t="shared" si="20"/>
        <v>0.4539904997395468</v>
      </c>
      <c r="Y34" s="1">
        <f t="shared" si="21"/>
        <v>0.26684892042779546</v>
      </c>
      <c r="Z34" s="1">
        <f t="shared" si="22"/>
        <v>0.0824608513427969</v>
      </c>
      <c r="AA34" s="1">
        <f t="shared" si="23"/>
        <v>0.11223262376343608</v>
      </c>
      <c r="AB34" s="1"/>
      <c r="AC34">
        <f t="shared" si="24"/>
        <v>349.99999999999994</v>
      </c>
      <c r="AD34" s="1">
        <f t="shared" si="25"/>
        <v>-6.859064702939896</v>
      </c>
      <c r="AE34" s="1">
        <f t="shared" si="28"/>
        <v>-11.474690997039215</v>
      </c>
      <c r="AF34" s="1">
        <f t="shared" si="29"/>
        <v>-21.675043715318406</v>
      </c>
      <c r="AG34" s="1">
        <f t="shared" si="30"/>
        <v>-18.99761768138022</v>
      </c>
    </row>
    <row r="35" spans="1:33" ht="13.5">
      <c r="A35">
        <f t="shared" si="26"/>
        <v>29</v>
      </c>
      <c r="B35">
        <f t="shared" si="27"/>
        <v>7.25</v>
      </c>
      <c r="C35" s="1">
        <f t="shared" si="31"/>
        <v>2277.6546738526</v>
      </c>
      <c r="D35">
        <f t="shared" si="32"/>
        <v>362.5</v>
      </c>
      <c r="E35" s="1">
        <f t="shared" si="33"/>
        <v>1.1388273369263</v>
      </c>
      <c r="F35" s="1">
        <f t="shared" si="4"/>
        <v>2.2776546738526</v>
      </c>
      <c r="G35" s="1">
        <f t="shared" si="34"/>
        <v>0.9081431738250813</v>
      </c>
      <c r="H35" s="1">
        <f t="shared" si="6"/>
        <v>0.8373194750748563</v>
      </c>
      <c r="I35" s="1">
        <f t="shared" si="7"/>
        <v>0.8373194750748563</v>
      </c>
      <c r="J35" s="1">
        <f t="shared" si="8"/>
        <v>-0.9876883405951377</v>
      </c>
      <c r="K35" s="1">
        <f t="shared" si="9"/>
        <v>1.0875909978324383</v>
      </c>
      <c r="L35" s="1">
        <f t="shared" si="10"/>
        <v>0.3090169943749478</v>
      </c>
      <c r="M35" s="1">
        <f t="shared" si="11"/>
        <v>0.34027343185697717</v>
      </c>
      <c r="N35" s="1">
        <f t="shared" si="12"/>
        <v>-0.9238795325112867</v>
      </c>
      <c r="O35" s="3">
        <f t="shared" si="13"/>
        <v>1.0173280592089067</v>
      </c>
      <c r="P35" s="3"/>
      <c r="Q35">
        <f t="shared" si="14"/>
        <v>362.5</v>
      </c>
      <c r="R35" s="1">
        <f t="shared" si="15"/>
        <v>0.8373194750748563</v>
      </c>
      <c r="S35" s="1">
        <f t="shared" si="16"/>
        <v>1.0875909978324383</v>
      </c>
      <c r="T35" s="1">
        <f t="shared" si="17"/>
        <v>0.34027343185697717</v>
      </c>
      <c r="U35" s="1">
        <f t="shared" si="18"/>
        <v>1.0173280592089067</v>
      </c>
      <c r="V35" s="3"/>
      <c r="W35">
        <f t="shared" si="19"/>
        <v>362.5</v>
      </c>
      <c r="X35" s="1">
        <f t="shared" si="20"/>
        <v>0.41865973753742813</v>
      </c>
      <c r="Y35" s="1">
        <f t="shared" si="21"/>
        <v>0.27189774945810957</v>
      </c>
      <c r="Z35" s="1">
        <f t="shared" si="22"/>
        <v>0.042534178982122146</v>
      </c>
      <c r="AA35" s="1">
        <f t="shared" si="23"/>
        <v>0.10173280592089066</v>
      </c>
      <c r="AB35" s="1"/>
      <c r="AC35">
        <f t="shared" si="24"/>
        <v>362.5</v>
      </c>
      <c r="AD35" s="1">
        <f t="shared" si="25"/>
        <v>-7.562776063097193</v>
      </c>
      <c r="AE35" s="1">
        <f t="shared" si="28"/>
        <v>-11.311887742473559</v>
      </c>
      <c r="AF35" s="1">
        <f t="shared" si="29"/>
        <v>-27.42523891533377</v>
      </c>
      <c r="AG35" s="1">
        <f t="shared" si="30"/>
        <v>-19.8507795387968</v>
      </c>
    </row>
    <row r="36" spans="1:33" ht="13.5">
      <c r="A36">
        <f t="shared" si="26"/>
        <v>30</v>
      </c>
      <c r="B36">
        <f t="shared" si="27"/>
        <v>7.5</v>
      </c>
      <c r="C36" s="1">
        <f t="shared" si="31"/>
        <v>2356.1944901923443</v>
      </c>
      <c r="D36">
        <f t="shared" si="32"/>
        <v>374.99999999999994</v>
      </c>
      <c r="E36" s="1">
        <f t="shared" si="33"/>
        <v>1.1780972450961722</v>
      </c>
      <c r="F36" s="1">
        <f t="shared" si="4"/>
        <v>2.3561944901923444</v>
      </c>
      <c r="G36" s="1">
        <f t="shared" si="34"/>
        <v>0.9238795325112866</v>
      </c>
      <c r="H36" s="1">
        <f t="shared" si="6"/>
        <v>0.76536686473018</v>
      </c>
      <c r="I36" s="1">
        <f t="shared" si="7"/>
        <v>0.76536686473018</v>
      </c>
      <c r="J36" s="1">
        <f t="shared" si="8"/>
        <v>-1</v>
      </c>
      <c r="K36" s="1">
        <f t="shared" si="9"/>
        <v>1.082392200292394</v>
      </c>
      <c r="L36" s="1">
        <f t="shared" si="10"/>
        <v>2.1439013758728365E-15</v>
      </c>
      <c r="M36" s="1">
        <f t="shared" si="11"/>
        <v>2.3205421274408907E-15</v>
      </c>
      <c r="N36" s="1">
        <f t="shared" si="12"/>
        <v>-0.7071067811865497</v>
      </c>
      <c r="O36" s="3">
        <f t="shared" si="13"/>
        <v>0.765366864730182</v>
      </c>
      <c r="P36" s="3"/>
      <c r="Q36">
        <f t="shared" si="14"/>
        <v>374.99999999999994</v>
      </c>
      <c r="R36" s="1">
        <f t="shared" si="15"/>
        <v>0.76536686473018</v>
      </c>
      <c r="S36" s="1">
        <f t="shared" si="16"/>
        <v>1.082392200292394</v>
      </c>
      <c r="T36" s="1">
        <f t="shared" si="17"/>
        <v>2.3205421274408907E-15</v>
      </c>
      <c r="U36" s="1">
        <f t="shared" si="18"/>
        <v>0.765366864730182</v>
      </c>
      <c r="V36" s="3"/>
      <c r="W36">
        <f t="shared" si="19"/>
        <v>374.99999999999994</v>
      </c>
      <c r="X36" s="1">
        <f t="shared" si="20"/>
        <v>0.38268343236509</v>
      </c>
      <c r="Y36" s="1">
        <f t="shared" si="21"/>
        <v>0.2705980500730985</v>
      </c>
      <c r="Z36" s="1">
        <f t="shared" si="22"/>
        <v>2.9006776593011134E-16</v>
      </c>
      <c r="AA36" s="1">
        <f t="shared" si="23"/>
        <v>0.0765366864730182</v>
      </c>
      <c r="AB36" s="1"/>
      <c r="AC36">
        <f t="shared" si="24"/>
        <v>374.99999999999994</v>
      </c>
      <c r="AD36" s="1">
        <f t="shared" si="25"/>
        <v>-8.343206788338343</v>
      </c>
      <c r="AE36" s="1">
        <f t="shared" si="28"/>
        <v>-11.353506744978159</v>
      </c>
      <c r="AF36" s="1">
        <f t="shared" si="29"/>
        <v>-310.7500105984716</v>
      </c>
      <c r="AG36" s="1">
        <f t="shared" si="30"/>
        <v>-22.322606875058693</v>
      </c>
    </row>
    <row r="37" spans="1:33" ht="13.5">
      <c r="A37">
        <f t="shared" si="26"/>
        <v>31</v>
      </c>
      <c r="B37">
        <f t="shared" si="27"/>
        <v>7.75</v>
      </c>
      <c r="C37" s="1">
        <f t="shared" si="31"/>
        <v>2434.7343065320892</v>
      </c>
      <c r="D37">
        <f t="shared" si="32"/>
        <v>387.49999999999994</v>
      </c>
      <c r="E37" s="1">
        <f t="shared" si="33"/>
        <v>1.2173671532660446</v>
      </c>
      <c r="F37" s="1">
        <f t="shared" si="4"/>
        <v>2.434734306532089</v>
      </c>
      <c r="G37" s="1">
        <f t="shared" si="34"/>
        <v>0.938191335922484</v>
      </c>
      <c r="H37" s="1">
        <f t="shared" si="6"/>
        <v>0.6922341141549865</v>
      </c>
      <c r="I37" s="1">
        <f t="shared" si="7"/>
        <v>0.6922341141549865</v>
      </c>
      <c r="J37" s="1">
        <f t="shared" si="8"/>
        <v>-0.9876883405951379</v>
      </c>
      <c r="K37" s="1">
        <f t="shared" si="9"/>
        <v>1.0527578999906086</v>
      </c>
      <c r="L37" s="1">
        <f t="shared" si="10"/>
        <v>-0.3090169943749454</v>
      </c>
      <c r="M37" s="1">
        <f t="shared" si="11"/>
        <v>0.3293752378038132</v>
      </c>
      <c r="N37" s="1">
        <f t="shared" si="12"/>
        <v>-0.3826834323650923</v>
      </c>
      <c r="O37" s="3">
        <f t="shared" si="13"/>
        <v>0.4078948693219553</v>
      </c>
      <c r="P37" s="3"/>
      <c r="Q37">
        <f t="shared" si="14"/>
        <v>387.49999999999994</v>
      </c>
      <c r="R37" s="1">
        <f t="shared" si="15"/>
        <v>0.6922341141549865</v>
      </c>
      <c r="S37" s="1">
        <f t="shared" si="16"/>
        <v>1.0527578999906086</v>
      </c>
      <c r="T37" s="1">
        <f t="shared" si="17"/>
        <v>0.3293752378038132</v>
      </c>
      <c r="U37" s="1">
        <f t="shared" si="18"/>
        <v>0.4078948693219553</v>
      </c>
      <c r="V37" s="3"/>
      <c r="W37">
        <f t="shared" si="19"/>
        <v>387.49999999999994</v>
      </c>
      <c r="X37" s="1">
        <f t="shared" si="20"/>
        <v>0.34611705707749324</v>
      </c>
      <c r="Y37" s="1">
        <f t="shared" si="21"/>
        <v>0.26318947499765216</v>
      </c>
      <c r="Z37" s="1">
        <f t="shared" si="22"/>
        <v>0.04117190472547665</v>
      </c>
      <c r="AA37" s="1">
        <f t="shared" si="23"/>
        <v>0.04078948693219553</v>
      </c>
      <c r="AB37" s="1"/>
      <c r="AC37">
        <f t="shared" si="24"/>
        <v>387.49999999999994</v>
      </c>
      <c r="AD37" s="1">
        <f t="shared" si="25"/>
        <v>-9.215539952164422</v>
      </c>
      <c r="AE37" s="1">
        <f t="shared" si="28"/>
        <v>-11.594629644766286</v>
      </c>
      <c r="AF37" s="1">
        <f t="shared" si="29"/>
        <v>-27.707980817626563</v>
      </c>
      <c r="AG37" s="1">
        <f t="shared" si="30"/>
        <v>-27.78903514784673</v>
      </c>
    </row>
    <row r="38" spans="1:33" ht="13.5">
      <c r="A38">
        <f t="shared" si="26"/>
        <v>32</v>
      </c>
      <c r="B38">
        <f t="shared" si="27"/>
        <v>8</v>
      </c>
      <c r="C38" s="1">
        <f t="shared" si="31"/>
        <v>2513.274122871834</v>
      </c>
      <c r="D38">
        <f t="shared" si="32"/>
        <v>399.99999999999994</v>
      </c>
      <c r="E38" s="1">
        <f t="shared" si="33"/>
        <v>1.256637061435917</v>
      </c>
      <c r="F38" s="1">
        <f t="shared" si="4"/>
        <v>2.513274122871834</v>
      </c>
      <c r="G38" s="1">
        <f t="shared" si="34"/>
        <v>0.9510565162951535</v>
      </c>
      <c r="H38" s="1">
        <f t="shared" si="6"/>
        <v>0.6180339887498953</v>
      </c>
      <c r="I38" s="1">
        <f t="shared" si="7"/>
        <v>0.6180339887498953</v>
      </c>
      <c r="J38" s="1">
        <f t="shared" si="8"/>
        <v>-0.9510565162951539</v>
      </c>
      <c r="K38" s="1">
        <f t="shared" si="9"/>
        <v>1.0000000000000004</v>
      </c>
      <c r="L38" s="1">
        <f t="shared" si="10"/>
        <v>-0.5877852522924714</v>
      </c>
      <c r="M38" s="1">
        <f t="shared" si="11"/>
        <v>0.618033988749893</v>
      </c>
      <c r="N38" s="1">
        <f t="shared" si="12"/>
        <v>-2.2664162213636985E-15</v>
      </c>
      <c r="O38" s="3">
        <f t="shared" si="13"/>
        <v>2.3830510411647635E-15</v>
      </c>
      <c r="P38" s="3"/>
      <c r="Q38">
        <f t="shared" si="14"/>
        <v>399.99999999999994</v>
      </c>
      <c r="R38" s="1">
        <f t="shared" si="15"/>
        <v>0.6180339887498953</v>
      </c>
      <c r="S38" s="1">
        <f t="shared" si="16"/>
        <v>1.0000000000000004</v>
      </c>
      <c r="T38" s="1">
        <f t="shared" si="17"/>
        <v>0.618033988749893</v>
      </c>
      <c r="U38" s="1">
        <f t="shared" si="18"/>
        <v>2.3830510411647635E-15</v>
      </c>
      <c r="V38" s="3"/>
      <c r="W38">
        <f t="shared" si="19"/>
        <v>399.99999999999994</v>
      </c>
      <c r="X38" s="1">
        <f t="shared" si="20"/>
        <v>0.3090169943749477</v>
      </c>
      <c r="Y38" s="1">
        <f t="shared" si="21"/>
        <v>0.2500000000000001</v>
      </c>
      <c r="Z38" s="1">
        <f t="shared" si="22"/>
        <v>0.07725424859373663</v>
      </c>
      <c r="AA38" s="1">
        <f t="shared" si="23"/>
        <v>2.3830510411647634E-16</v>
      </c>
      <c r="AB38" s="1"/>
      <c r="AC38">
        <f t="shared" si="24"/>
        <v>399.99999999999994</v>
      </c>
      <c r="AD38" s="1">
        <f t="shared" si="25"/>
        <v>-10.200352718279191</v>
      </c>
      <c r="AE38" s="1">
        <f t="shared" si="28"/>
        <v>-12.041199826559243</v>
      </c>
      <c r="AF38" s="1">
        <f t="shared" si="29"/>
        <v>-22.24155254483847</v>
      </c>
      <c r="AG38" s="1">
        <f t="shared" si="30"/>
        <v>-312.45733311313114</v>
      </c>
    </row>
    <row r="39" spans="1:33" ht="13.5">
      <c r="A39">
        <f t="shared" si="26"/>
        <v>33</v>
      </c>
      <c r="B39">
        <f t="shared" si="27"/>
        <v>8.25</v>
      </c>
      <c r="C39" s="1">
        <f t="shared" si="31"/>
        <v>2591.813939211579</v>
      </c>
      <c r="D39">
        <f t="shared" si="32"/>
        <v>412.49999999999994</v>
      </c>
      <c r="E39" s="1">
        <f t="shared" si="33"/>
        <v>1.2959069696057897</v>
      </c>
      <c r="F39" s="1">
        <f t="shared" si="4"/>
        <v>2.5918139392115793</v>
      </c>
      <c r="G39" s="1">
        <f t="shared" si="34"/>
        <v>0.9624552364536473</v>
      </c>
      <c r="H39" s="1">
        <f t="shared" si="6"/>
        <v>0.5428808997301486</v>
      </c>
      <c r="I39" s="1">
        <f t="shared" si="7"/>
        <v>0.5428808997301486</v>
      </c>
      <c r="J39" s="1">
        <f t="shared" si="8"/>
        <v>-0.8910065241883679</v>
      </c>
      <c r="K39" s="1">
        <f t="shared" si="9"/>
        <v>0.9257641191412226</v>
      </c>
      <c r="L39" s="1">
        <f t="shared" si="10"/>
        <v>-0.8090169943749472</v>
      </c>
      <c r="M39" s="1">
        <f t="shared" si="11"/>
        <v>0.8405762301797297</v>
      </c>
      <c r="N39" s="1">
        <f t="shared" si="12"/>
        <v>0.3826834323650897</v>
      </c>
      <c r="O39" s="3">
        <f t="shared" si="13"/>
        <v>0.397611668439938</v>
      </c>
      <c r="P39" s="3"/>
      <c r="Q39">
        <f t="shared" si="14"/>
        <v>412.49999999999994</v>
      </c>
      <c r="R39" s="1">
        <f t="shared" si="15"/>
        <v>0.5428808997301486</v>
      </c>
      <c r="S39" s="1">
        <f t="shared" si="16"/>
        <v>0.9257641191412226</v>
      </c>
      <c r="T39" s="1">
        <f t="shared" si="17"/>
        <v>0.8405762301797297</v>
      </c>
      <c r="U39" s="1">
        <f t="shared" si="18"/>
        <v>0.397611668439938</v>
      </c>
      <c r="V39" s="3"/>
      <c r="W39">
        <f t="shared" si="19"/>
        <v>412.49999999999994</v>
      </c>
      <c r="X39" s="1">
        <f t="shared" si="20"/>
        <v>0.2714404498650743</v>
      </c>
      <c r="Y39" s="1">
        <f t="shared" si="21"/>
        <v>0.23144102978530565</v>
      </c>
      <c r="Z39" s="1">
        <f t="shared" si="22"/>
        <v>0.10507202877246621</v>
      </c>
      <c r="AA39" s="1">
        <f t="shared" si="23"/>
        <v>0.0397611668439938</v>
      </c>
      <c r="AB39" s="1"/>
      <c r="AC39">
        <f t="shared" si="24"/>
        <v>412.49999999999994</v>
      </c>
      <c r="AD39" s="1">
        <f t="shared" si="25"/>
        <v>-11.326508671903815</v>
      </c>
      <c r="AE39" s="1">
        <f t="shared" si="28"/>
        <v>-12.711192939683249</v>
      </c>
      <c r="AF39" s="1">
        <f t="shared" si="29"/>
        <v>-19.57025764262315</v>
      </c>
      <c r="AG39" s="1">
        <f t="shared" si="30"/>
        <v>-28.010817582842577</v>
      </c>
    </row>
    <row r="40" spans="1:33" ht="13.5">
      <c r="A40">
        <f t="shared" si="26"/>
        <v>34</v>
      </c>
      <c r="B40">
        <f t="shared" si="27"/>
        <v>8.5</v>
      </c>
      <c r="C40" s="1">
        <f t="shared" si="31"/>
        <v>2670.353755551324</v>
      </c>
      <c r="D40">
        <f t="shared" si="32"/>
        <v>424.99999999999994</v>
      </c>
      <c r="E40" s="1">
        <f t="shared" si="33"/>
        <v>1.335176877775662</v>
      </c>
      <c r="F40" s="1">
        <f t="shared" si="4"/>
        <v>2.670353755551324</v>
      </c>
      <c r="G40" s="1">
        <f t="shared" si="34"/>
        <v>0.9723699203976766</v>
      </c>
      <c r="H40" s="1">
        <f t="shared" si="6"/>
        <v>0.46689072771181095</v>
      </c>
      <c r="I40" s="1">
        <f t="shared" si="7"/>
        <v>0.46689072771181095</v>
      </c>
      <c r="J40" s="1">
        <f t="shared" si="8"/>
        <v>-0.8090169943749476</v>
      </c>
      <c r="K40" s="1">
        <f t="shared" si="9"/>
        <v>0.8320053689485567</v>
      </c>
      <c r="L40" s="1">
        <f t="shared" si="10"/>
        <v>-0.9510565162951534</v>
      </c>
      <c r="M40" s="1">
        <f t="shared" si="11"/>
        <v>0.9780809713922388</v>
      </c>
      <c r="N40" s="1">
        <f t="shared" si="12"/>
        <v>0.7071067811865478</v>
      </c>
      <c r="O40" s="3">
        <f t="shared" si="13"/>
        <v>0.7271993573159459</v>
      </c>
      <c r="P40" s="3"/>
      <c r="Q40">
        <f t="shared" si="14"/>
        <v>424.99999999999994</v>
      </c>
      <c r="R40" s="1">
        <f t="shared" si="15"/>
        <v>0.46689072771181095</v>
      </c>
      <c r="S40" s="1">
        <f t="shared" si="16"/>
        <v>0.8320053689485567</v>
      </c>
      <c r="T40" s="1">
        <f t="shared" si="17"/>
        <v>0.9780809713922388</v>
      </c>
      <c r="U40" s="1">
        <f t="shared" si="18"/>
        <v>0.7271993573159459</v>
      </c>
      <c r="V40" s="3"/>
      <c r="W40">
        <f t="shared" si="19"/>
        <v>424.99999999999994</v>
      </c>
      <c r="X40" s="1">
        <f t="shared" si="20"/>
        <v>0.23344536385590547</v>
      </c>
      <c r="Y40" s="1">
        <f t="shared" si="21"/>
        <v>0.20800134223713918</v>
      </c>
      <c r="Z40" s="1">
        <f t="shared" si="22"/>
        <v>0.12226012142402985</v>
      </c>
      <c r="AA40" s="1">
        <f t="shared" si="23"/>
        <v>0.07271993573159459</v>
      </c>
      <c r="AB40" s="1"/>
      <c r="AC40">
        <f t="shared" si="24"/>
        <v>424.99999999999994</v>
      </c>
      <c r="AD40" s="1">
        <f t="shared" si="25"/>
        <v>-12.636294931711324</v>
      </c>
      <c r="AE40" s="1">
        <f t="shared" si="28"/>
        <v>-13.638677250331101</v>
      </c>
      <c r="AF40" s="1">
        <f t="shared" si="29"/>
        <v>-18.25430354443042</v>
      </c>
      <c r="AG40" s="1">
        <f t="shared" si="30"/>
        <v>-22.766930272131614</v>
      </c>
    </row>
    <row r="41" spans="1:33" ht="13.5">
      <c r="A41">
        <f t="shared" si="26"/>
        <v>35</v>
      </c>
      <c r="B41">
        <f t="shared" si="27"/>
        <v>8.75</v>
      </c>
      <c r="C41" s="1">
        <f t="shared" si="31"/>
        <v>2748.8935718910684</v>
      </c>
      <c r="D41">
        <f t="shared" si="32"/>
        <v>437.4999999999999</v>
      </c>
      <c r="E41" s="1">
        <f t="shared" si="33"/>
        <v>1.3744467859455343</v>
      </c>
      <c r="F41" s="1">
        <f t="shared" si="4"/>
        <v>2.7488935718910685</v>
      </c>
      <c r="G41" s="1">
        <f t="shared" si="34"/>
        <v>0.9807852804032304</v>
      </c>
      <c r="H41" s="1">
        <f t="shared" si="6"/>
        <v>0.39018064403225705</v>
      </c>
      <c r="I41" s="1">
        <f t="shared" si="7"/>
        <v>0.39018064403225705</v>
      </c>
      <c r="J41" s="1">
        <f t="shared" si="8"/>
        <v>-0.7071067811865483</v>
      </c>
      <c r="K41" s="1">
        <f t="shared" si="9"/>
        <v>0.7209598220069487</v>
      </c>
      <c r="L41" s="1">
        <f t="shared" si="10"/>
        <v>-1</v>
      </c>
      <c r="M41" s="1">
        <f t="shared" si="11"/>
        <v>1.0195911582083184</v>
      </c>
      <c r="N41" s="1">
        <f t="shared" si="12"/>
        <v>0.9238795325112857</v>
      </c>
      <c r="O41" s="3">
        <f t="shared" si="13"/>
        <v>0.9419794025981415</v>
      </c>
      <c r="P41" s="3"/>
      <c r="Q41">
        <f t="shared" si="14"/>
        <v>437.4999999999999</v>
      </c>
      <c r="R41" s="1">
        <f t="shared" si="15"/>
        <v>0.39018064403225705</v>
      </c>
      <c r="S41" s="1">
        <f t="shared" si="16"/>
        <v>0.7209598220069487</v>
      </c>
      <c r="T41" s="1">
        <f t="shared" si="17"/>
        <v>1.0195911582083184</v>
      </c>
      <c r="U41" s="1">
        <f t="shared" si="18"/>
        <v>0.9419794025981415</v>
      </c>
      <c r="V41" s="3"/>
      <c r="W41">
        <f t="shared" si="19"/>
        <v>437.4999999999999</v>
      </c>
      <c r="X41" s="1">
        <f t="shared" si="20"/>
        <v>0.19509032201612853</v>
      </c>
      <c r="Y41" s="1">
        <f t="shared" si="21"/>
        <v>0.1802399555017372</v>
      </c>
      <c r="Z41" s="1">
        <f t="shared" si="22"/>
        <v>0.1274488947760398</v>
      </c>
      <c r="AA41" s="1">
        <f t="shared" si="23"/>
        <v>0.09419794025981415</v>
      </c>
      <c r="AB41" s="1"/>
      <c r="AC41">
        <f t="shared" si="24"/>
        <v>437.4999999999999</v>
      </c>
      <c r="AD41" s="1">
        <f t="shared" si="25"/>
        <v>-14.195285488505593</v>
      </c>
      <c r="AE41" s="1">
        <f t="shared" si="28"/>
        <v>-14.882978570086685</v>
      </c>
      <c r="AF41" s="1">
        <f t="shared" si="29"/>
        <v>-17.893278526726505</v>
      </c>
      <c r="AG41" s="1">
        <f t="shared" si="30"/>
        <v>-20.51917186846873</v>
      </c>
    </row>
    <row r="42" spans="1:33" ht="13.5">
      <c r="A42">
        <f t="shared" si="26"/>
        <v>36</v>
      </c>
      <c r="B42">
        <f t="shared" si="27"/>
        <v>9</v>
      </c>
      <c r="C42" s="1">
        <f t="shared" si="31"/>
        <v>2827.4333882308133</v>
      </c>
      <c r="D42">
        <f t="shared" si="32"/>
        <v>449.99999999999994</v>
      </c>
      <c r="E42" s="1">
        <f t="shared" si="33"/>
        <v>1.4137166941154067</v>
      </c>
      <c r="F42" s="1">
        <f t="shared" si="4"/>
        <v>2.8274333882308134</v>
      </c>
      <c r="G42" s="1">
        <f t="shared" si="34"/>
        <v>0.9876883405951377</v>
      </c>
      <c r="H42" s="1">
        <f t="shared" si="6"/>
        <v>0.3128689300804623</v>
      </c>
      <c r="I42" s="1">
        <f t="shared" si="7"/>
        <v>0.3128689300804623</v>
      </c>
      <c r="J42" s="1">
        <f t="shared" si="8"/>
        <v>-0.587785252292474</v>
      </c>
      <c r="K42" s="1">
        <f t="shared" si="9"/>
        <v>0.5951120693986328</v>
      </c>
      <c r="L42" s="1">
        <f t="shared" si="10"/>
        <v>-0.9510565162951543</v>
      </c>
      <c r="M42" s="1">
        <f t="shared" si="11"/>
        <v>0.9629115554022734</v>
      </c>
      <c r="N42" s="1">
        <f t="shared" si="12"/>
        <v>1</v>
      </c>
      <c r="O42" s="3">
        <f t="shared" si="13"/>
        <v>1.012465125788003</v>
      </c>
      <c r="P42" s="3"/>
      <c r="Q42">
        <f t="shared" si="14"/>
        <v>449.99999999999994</v>
      </c>
      <c r="R42" s="1">
        <f t="shared" si="15"/>
        <v>0.3128689300804623</v>
      </c>
      <c r="S42" s="1">
        <f t="shared" si="16"/>
        <v>0.5951120693986328</v>
      </c>
      <c r="T42" s="1">
        <f t="shared" si="17"/>
        <v>0.9629115554022734</v>
      </c>
      <c r="U42" s="1">
        <f t="shared" si="18"/>
        <v>1.012465125788003</v>
      </c>
      <c r="V42" s="3"/>
      <c r="W42">
        <f t="shared" si="19"/>
        <v>449.99999999999994</v>
      </c>
      <c r="X42" s="1">
        <f t="shared" si="20"/>
        <v>0.15643446504023115</v>
      </c>
      <c r="Y42" s="1">
        <f t="shared" si="21"/>
        <v>0.1487780173496582</v>
      </c>
      <c r="Z42" s="1">
        <f t="shared" si="22"/>
        <v>0.12036394442528417</v>
      </c>
      <c r="AA42" s="1">
        <f t="shared" si="23"/>
        <v>0.10124651257880031</v>
      </c>
      <c r="AB42" s="1"/>
      <c r="AC42">
        <f t="shared" si="24"/>
        <v>449.99999999999994</v>
      </c>
      <c r="AD42" s="1">
        <f t="shared" si="25"/>
        <v>-16.113351172860206</v>
      </c>
      <c r="AE42" s="1">
        <f t="shared" si="28"/>
        <v>-16.54922466195995</v>
      </c>
      <c r="AF42" s="1">
        <f t="shared" si="29"/>
        <v>-18.390071770240006</v>
      </c>
      <c r="AG42" s="1">
        <f t="shared" si="30"/>
        <v>-19.892398541301397</v>
      </c>
    </row>
    <row r="43" spans="1:33" ht="13.5">
      <c r="A43">
        <f t="shared" si="26"/>
        <v>37</v>
      </c>
      <c r="B43">
        <f t="shared" si="27"/>
        <v>9.25</v>
      </c>
      <c r="C43" s="1">
        <f t="shared" si="31"/>
        <v>2905.973204570558</v>
      </c>
      <c r="D43">
        <f t="shared" si="32"/>
        <v>462.49999999999994</v>
      </c>
      <c r="E43" s="1">
        <f t="shared" si="33"/>
        <v>1.452986602285279</v>
      </c>
      <c r="F43" s="1">
        <f t="shared" si="4"/>
        <v>2.905973204570558</v>
      </c>
      <c r="G43" s="1">
        <f t="shared" si="34"/>
        <v>0.9930684569549263</v>
      </c>
      <c r="H43" s="1">
        <f t="shared" si="6"/>
        <v>0.23507479491567584</v>
      </c>
      <c r="I43" s="1">
        <f t="shared" si="7"/>
        <v>0.23507479491567584</v>
      </c>
      <c r="J43" s="1">
        <f t="shared" si="8"/>
        <v>-0.4539904997395478</v>
      </c>
      <c r="K43" s="1">
        <f t="shared" si="9"/>
        <v>0.4571593192393117</v>
      </c>
      <c r="L43" s="1">
        <f t="shared" si="10"/>
        <v>-0.8090169943749488</v>
      </c>
      <c r="M43" s="1">
        <f t="shared" si="11"/>
        <v>0.8146638720714786</v>
      </c>
      <c r="N43" s="1">
        <f t="shared" si="12"/>
        <v>0.9238795325112882</v>
      </c>
      <c r="O43" s="3">
        <f t="shared" si="13"/>
        <v>0.9303281420741184</v>
      </c>
      <c r="P43" s="3"/>
      <c r="Q43">
        <f t="shared" si="14"/>
        <v>462.49999999999994</v>
      </c>
      <c r="R43" s="1">
        <f t="shared" si="15"/>
        <v>0.23507479491567584</v>
      </c>
      <c r="S43" s="1">
        <f t="shared" si="16"/>
        <v>0.4571593192393117</v>
      </c>
      <c r="T43" s="1">
        <f t="shared" si="17"/>
        <v>0.8146638720714786</v>
      </c>
      <c r="U43" s="1">
        <f t="shared" si="18"/>
        <v>0.9303281420741184</v>
      </c>
      <c r="V43" s="3"/>
      <c r="W43">
        <f t="shared" si="19"/>
        <v>462.49999999999994</v>
      </c>
      <c r="X43" s="1">
        <f t="shared" si="20"/>
        <v>0.11753739745783792</v>
      </c>
      <c r="Y43" s="1">
        <f t="shared" si="21"/>
        <v>0.11428982980982792</v>
      </c>
      <c r="Z43" s="1">
        <f t="shared" si="22"/>
        <v>0.10183298400893483</v>
      </c>
      <c r="AA43" s="1">
        <f t="shared" si="23"/>
        <v>0.09303281420741184</v>
      </c>
      <c r="AB43" s="1"/>
      <c r="AC43">
        <f t="shared" si="24"/>
        <v>462.49999999999994</v>
      </c>
      <c r="AD43" s="1">
        <f t="shared" si="25"/>
        <v>-18.59647859542256</v>
      </c>
      <c r="AE43" s="1">
        <f t="shared" si="28"/>
        <v>-18.839848279930752</v>
      </c>
      <c r="AF43" s="1">
        <f t="shared" si="29"/>
        <v>-19.842230598550536</v>
      </c>
      <c r="AG43" s="1">
        <f t="shared" si="30"/>
        <v>-20.6272768320127</v>
      </c>
    </row>
    <row r="44" spans="1:33" ht="13.5">
      <c r="A44">
        <f t="shared" si="26"/>
        <v>38</v>
      </c>
      <c r="B44">
        <f t="shared" si="27"/>
        <v>9.5</v>
      </c>
      <c r="C44" s="1">
        <f t="shared" si="31"/>
        <v>2984.513020910303</v>
      </c>
      <c r="D44">
        <f t="shared" si="32"/>
        <v>474.99999999999994</v>
      </c>
      <c r="E44" s="1">
        <f t="shared" si="33"/>
        <v>1.4922565104551515</v>
      </c>
      <c r="F44" s="1">
        <f t="shared" si="4"/>
        <v>2.984513020910303</v>
      </c>
      <c r="G44" s="1">
        <f t="shared" si="34"/>
        <v>0.996917333733128</v>
      </c>
      <c r="H44" s="1">
        <f t="shared" si="6"/>
        <v>0.15691819145569044</v>
      </c>
      <c r="I44" s="1">
        <f t="shared" si="7"/>
        <v>0.15691819145569044</v>
      </c>
      <c r="J44" s="1">
        <f t="shared" si="8"/>
        <v>-0.3090169943749485</v>
      </c>
      <c r="K44" s="1">
        <f t="shared" si="9"/>
        <v>0.30997253625612203</v>
      </c>
      <c r="L44" s="1">
        <f t="shared" si="10"/>
        <v>-0.5877852522924749</v>
      </c>
      <c r="M44" s="1">
        <f t="shared" si="11"/>
        <v>0.5896028009578409</v>
      </c>
      <c r="N44" s="1">
        <f t="shared" si="12"/>
        <v>0.7071067811865498</v>
      </c>
      <c r="O44" s="3">
        <f t="shared" si="13"/>
        <v>0.7092932957025305</v>
      </c>
      <c r="P44" s="3"/>
      <c r="Q44">
        <f t="shared" si="14"/>
        <v>474.99999999999994</v>
      </c>
      <c r="R44" s="1">
        <f t="shared" si="15"/>
        <v>0.15691819145569044</v>
      </c>
      <c r="S44" s="1">
        <f t="shared" si="16"/>
        <v>0.30997253625612203</v>
      </c>
      <c r="T44" s="1">
        <f t="shared" si="17"/>
        <v>0.5896028009578409</v>
      </c>
      <c r="U44" s="1">
        <f t="shared" si="18"/>
        <v>0.7092932957025305</v>
      </c>
      <c r="V44" s="3"/>
      <c r="W44">
        <f t="shared" si="19"/>
        <v>474.99999999999994</v>
      </c>
      <c r="X44" s="1">
        <f t="shared" si="20"/>
        <v>0.07845909572784522</v>
      </c>
      <c r="Y44" s="1">
        <f t="shared" si="21"/>
        <v>0.07749313406403051</v>
      </c>
      <c r="Z44" s="1">
        <f t="shared" si="22"/>
        <v>0.07370035011973011</v>
      </c>
      <c r="AA44" s="1">
        <f t="shared" si="23"/>
        <v>0.07092932957025305</v>
      </c>
      <c r="AB44" s="1"/>
      <c r="AC44">
        <f t="shared" si="24"/>
        <v>474.99999999999994</v>
      </c>
      <c r="AD44" s="1">
        <f t="shared" si="25"/>
        <v>-22.107134031871205</v>
      </c>
      <c r="AE44" s="1">
        <f t="shared" si="28"/>
        <v>-22.2147354905698</v>
      </c>
      <c r="AF44" s="1">
        <f t="shared" si="29"/>
        <v>-22.650608979669546</v>
      </c>
      <c r="AG44" s="1">
        <f t="shared" si="30"/>
        <v>-22.98348290237117</v>
      </c>
    </row>
    <row r="45" spans="1:33" ht="13.5">
      <c r="A45">
        <f t="shared" si="26"/>
        <v>39</v>
      </c>
      <c r="B45">
        <f t="shared" si="27"/>
        <v>9.75</v>
      </c>
      <c r="C45" s="1">
        <f t="shared" si="31"/>
        <v>3063.052837250048</v>
      </c>
      <c r="D45">
        <f t="shared" si="32"/>
        <v>487.49999999999994</v>
      </c>
      <c r="E45" s="1">
        <f t="shared" si="33"/>
        <v>1.5315264186250241</v>
      </c>
      <c r="F45" s="1">
        <f t="shared" si="4"/>
        <v>3.0630528372500483</v>
      </c>
      <c r="G45" s="1">
        <f t="shared" si="34"/>
        <v>0.9992290362407229</v>
      </c>
      <c r="H45" s="1">
        <f t="shared" si="6"/>
        <v>0.07851963151813733</v>
      </c>
      <c r="I45" s="1">
        <f t="shared" si="7"/>
        <v>0.07851963151813733</v>
      </c>
      <c r="J45" s="1">
        <f t="shared" si="8"/>
        <v>-0.15643446504023112</v>
      </c>
      <c r="K45" s="1">
        <f t="shared" si="9"/>
        <v>0.15655516339753833</v>
      </c>
      <c r="L45" s="1">
        <f t="shared" si="10"/>
        <v>-0.3090169943749479</v>
      </c>
      <c r="M45" s="1">
        <f t="shared" si="11"/>
        <v>0.30925541909543053</v>
      </c>
      <c r="N45" s="1">
        <f t="shared" si="12"/>
        <v>0.3826834323650907</v>
      </c>
      <c r="O45" s="3">
        <f t="shared" si="13"/>
        <v>0.3829786950595569</v>
      </c>
      <c r="P45" s="3"/>
      <c r="Q45">
        <f t="shared" si="14"/>
        <v>487.49999999999994</v>
      </c>
      <c r="R45" s="1">
        <f t="shared" si="15"/>
        <v>0.07851963151813733</v>
      </c>
      <c r="S45" s="1">
        <f t="shared" si="16"/>
        <v>0.15655516339753833</v>
      </c>
      <c r="T45" s="1">
        <f t="shared" si="17"/>
        <v>0.30925541909543053</v>
      </c>
      <c r="U45" s="1">
        <f t="shared" si="18"/>
        <v>0.3829786950595569</v>
      </c>
      <c r="V45" s="3"/>
      <c r="W45">
        <f t="shared" si="19"/>
        <v>487.49999999999994</v>
      </c>
      <c r="X45" s="1">
        <f t="shared" si="20"/>
        <v>0.039259815759068666</v>
      </c>
      <c r="Y45" s="1">
        <f t="shared" si="21"/>
        <v>0.03913879084938458</v>
      </c>
      <c r="Z45" s="1">
        <f t="shared" si="22"/>
        <v>0.038656927386928816</v>
      </c>
      <c r="AA45" s="1">
        <f t="shared" si="23"/>
        <v>0.03829786950595569</v>
      </c>
      <c r="AB45" s="1"/>
      <c r="AC45">
        <f t="shared" si="24"/>
        <v>487.49999999999994</v>
      </c>
      <c r="AD45" s="1">
        <f t="shared" si="25"/>
        <v>-28.12103485631351</v>
      </c>
      <c r="AE45" s="1">
        <f t="shared" si="28"/>
        <v>-28.14785191058212</v>
      </c>
      <c r="AF45" s="1">
        <f t="shared" si="29"/>
        <v>-28.255453369280723</v>
      </c>
      <c r="AG45" s="1">
        <f t="shared" si="30"/>
        <v>-28.336507699500988</v>
      </c>
    </row>
    <row r="46" spans="1:33" ht="13.5">
      <c r="A46">
        <f t="shared" si="26"/>
        <v>40</v>
      </c>
      <c r="B46">
        <f t="shared" si="27"/>
        <v>10</v>
      </c>
      <c r="C46" s="1">
        <f t="shared" si="31"/>
        <v>3141.5926535897925</v>
      </c>
      <c r="D46">
        <f t="shared" si="32"/>
        <v>499.9999999999999</v>
      </c>
      <c r="E46" s="1">
        <f t="shared" si="33"/>
        <v>1.5707963267948963</v>
      </c>
      <c r="F46" s="1">
        <f t="shared" si="4"/>
        <v>3.1415926535897927</v>
      </c>
      <c r="G46" s="1">
        <f t="shared" si="34"/>
        <v>1</v>
      </c>
      <c r="H46" s="1">
        <f t="shared" si="6"/>
        <v>5.666040553409246E-16</v>
      </c>
      <c r="I46" s="1">
        <f t="shared" si="7"/>
        <v>5.666040553409246E-16</v>
      </c>
      <c r="J46" s="1">
        <f t="shared" si="8"/>
        <v>-1.1332081106818492E-15</v>
      </c>
      <c r="K46" s="1">
        <f t="shared" si="9"/>
        <v>1.1332081106818492E-15</v>
      </c>
      <c r="L46" s="1">
        <f t="shared" si="10"/>
        <v>-2.2664162213636985E-15</v>
      </c>
      <c r="M46" s="1">
        <f t="shared" si="11"/>
        <v>2.2664162213636985E-15</v>
      </c>
      <c r="N46" s="1">
        <f t="shared" si="12"/>
        <v>2.3889310668545605E-15</v>
      </c>
      <c r="O46" s="3">
        <f t="shared" si="13"/>
        <v>2.3889310668545605E-15</v>
      </c>
      <c r="P46" s="3"/>
      <c r="Q46">
        <f t="shared" si="14"/>
        <v>499.9999999999999</v>
      </c>
      <c r="R46" s="1">
        <f t="shared" si="15"/>
        <v>5.666040553409246E-16</v>
      </c>
      <c r="S46" s="1">
        <f t="shared" si="16"/>
        <v>1.1332081106818492E-15</v>
      </c>
      <c r="T46" s="1">
        <f t="shared" si="17"/>
        <v>2.2664162213636985E-15</v>
      </c>
      <c r="U46" s="1">
        <f t="shared" si="18"/>
        <v>2.3889310668545605E-15</v>
      </c>
      <c r="V46" s="3"/>
      <c r="W46">
        <f t="shared" si="19"/>
        <v>499.9999999999999</v>
      </c>
      <c r="X46" s="1">
        <f t="shared" si="20"/>
        <v>2.833020276704623E-16</v>
      </c>
      <c r="Y46" s="1">
        <f t="shared" si="21"/>
        <v>2.833020276704623E-16</v>
      </c>
      <c r="Z46" s="1">
        <f t="shared" si="22"/>
        <v>2.833020276704623E-16</v>
      </c>
      <c r="AA46" s="1">
        <f t="shared" si="23"/>
        <v>2.3889310668545606E-16</v>
      </c>
      <c r="AB46" s="1"/>
      <c r="AC46">
        <f t="shared" si="24"/>
        <v>499.9999999999999</v>
      </c>
      <c r="AD46" s="1">
        <f t="shared" si="25"/>
        <v>-310.95500634206974</v>
      </c>
      <c r="AE46" s="1">
        <f t="shared" si="28"/>
        <v>-310.95500634206974</v>
      </c>
      <c r="AF46" s="1">
        <f t="shared" si="29"/>
        <v>-310.95500634206974</v>
      </c>
      <c r="AG46" s="1">
        <f t="shared" si="30"/>
        <v>-312.43592763469354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2008-11-07T00:17:08Z</dcterms:modified>
  <cp:category/>
  <cp:version/>
  <cp:contentType/>
  <cp:contentStatus/>
</cp:coreProperties>
</file>