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<sst xmlns="http://schemas.openxmlformats.org/spreadsheetml/2006/main" count="101" uniqueCount="56">
  <si>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>T=1ms</t>
  </si>
  <si>
    <t>ω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</si>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</sst>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181" fontId="0" fillId="3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182" fontId="0" fillId="33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4" fontId="0" fillId="33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Sheet1!$Q$5:$Q$25</c:f>
              <c:numCache/>
            </c:numRef>
          </c:val>
          <c:smooth val="0"/>
        </c:ser>
        <c:marker val="1"/>
        <c:axId val="63177374"/>
        <c:axId val="31725455"/>
      </c:lineChart>
      <c:catAx>
        <c:axId val="63177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25455"/>
        <c:crosses val="autoZero"/>
        <c:auto val="1"/>
        <c:lblOffset val="100"/>
        <c:tickLblSkip val="2"/>
        <c:noMultiLvlLbl val="0"/>
      </c:catAx>
      <c:valAx>
        <c:axId val="31725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773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075"/>
          <c:w val="0.787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Sheet1!$AP$5:$AP$105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Sheet1!$AQ$5:$AQ$105</c:f>
              <c:numCache/>
            </c:numRef>
          </c:val>
          <c:smooth val="0"/>
        </c:ser>
        <c:marker val="1"/>
        <c:axId val="66883544"/>
        <c:axId val="65080985"/>
      </c:lineChart>
      <c:catAx>
        <c:axId val="66883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080985"/>
        <c:crosses val="autoZero"/>
        <c:auto val="1"/>
        <c:lblOffset val="20"/>
        <c:tickLblSkip val="10"/>
        <c:tickMarkSkip val="10"/>
        <c:noMultiLvlLbl val="0"/>
      </c:catAx>
      <c:valAx>
        <c:axId val="65080985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83544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4875"/>
          <c:w val="0.201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Sheet1!$AU$5:$AU$25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Sheet1!$AV$5:$AV$25</c:f>
              <c:numCache/>
            </c:numRef>
          </c:val>
          <c:smooth val="0"/>
        </c:ser>
        <c:marker val="1"/>
        <c:axId val="48857954"/>
        <c:axId val="37068403"/>
      </c:lineChart>
      <c:catAx>
        <c:axId val="4885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68403"/>
        <c:crosses val="autoZero"/>
        <c:auto val="1"/>
        <c:lblOffset val="100"/>
        <c:tickLblSkip val="2"/>
        <c:noMultiLvlLbl val="0"/>
      </c:catAx>
      <c:valAx>
        <c:axId val="37068403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57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88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Sheet1!$AU$5:$AU$105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Sheet1!$AV$5:$AV$105</c:f>
              <c:numCache/>
            </c:numRef>
          </c:val>
          <c:smooth val="0"/>
        </c:ser>
        <c:marker val="1"/>
        <c:axId val="65180172"/>
        <c:axId val="49750637"/>
      </c:lineChart>
      <c:catAx>
        <c:axId val="65180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50637"/>
        <c:crosses val="autoZero"/>
        <c:auto val="1"/>
        <c:lblOffset val="100"/>
        <c:tickLblSkip val="10"/>
        <c:tickMarkSkip val="10"/>
        <c:noMultiLvlLbl val="0"/>
      </c:catAx>
      <c:valAx>
        <c:axId val="49750637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80172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875"/>
          <c:w val="0.2035"/>
          <c:h val="0.3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30125"/>
          <c:w val="0.7537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Sheet1!$J$5:$J$25</c:f>
              <c:numCache/>
            </c:numRef>
          </c:val>
          <c:smooth val="0"/>
        </c:ser>
        <c:marker val="1"/>
        <c:axId val="17093640"/>
        <c:axId val="19625033"/>
      </c:lineChart>
      <c:catAx>
        <c:axId val="17093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25033"/>
        <c:crosses val="autoZero"/>
        <c:auto val="1"/>
        <c:lblOffset val="100"/>
        <c:tickLblSkip val="2"/>
        <c:noMultiLvlLbl val="0"/>
      </c:catAx>
      <c:valAx>
        <c:axId val="19625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93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58775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Sheet1!$L$5:$L$25</c:f>
              <c:numCache/>
            </c:numRef>
          </c:val>
          <c:smooth val="0"/>
        </c:ser>
        <c:marker val="1"/>
        <c:axId val="42407570"/>
        <c:axId val="46123811"/>
      </c:lineChart>
      <c:catAx>
        <c:axId val="42407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23811"/>
        <c:crosses val="autoZero"/>
        <c:auto val="1"/>
        <c:lblOffset val="100"/>
        <c:tickLblSkip val="2"/>
        <c:noMultiLvlLbl val="0"/>
      </c:catAx>
      <c:valAx>
        <c:axId val="46123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07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75"/>
          <c:w val="0.70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Sheet1!$O$5:$O$25</c:f>
              <c:numCache/>
            </c:numRef>
          </c:val>
          <c:smooth val="0"/>
        </c:ser>
        <c:marker val="1"/>
        <c:axId val="12461116"/>
        <c:axId val="45041181"/>
      </c:lineChart>
      <c:catAx>
        <c:axId val="12461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041181"/>
        <c:crosses val="autoZero"/>
        <c:auto val="1"/>
        <c:lblOffset val="100"/>
        <c:tickLblSkip val="2"/>
        <c:noMultiLvlLbl val="0"/>
      </c:catAx>
      <c:valAx>
        <c:axId val="45041181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1116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Sheet1!$AF$5:$AF$25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Sheet1!$AG$5:$AG$25</c:f>
              <c:numCache/>
            </c:numRef>
          </c:val>
          <c:smooth val="0"/>
        </c:ser>
        <c:marker val="1"/>
        <c:axId val="2717446"/>
        <c:axId val="24457015"/>
      </c:lineChart>
      <c:catAx>
        <c:axId val="2717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57015"/>
        <c:crosses val="autoZero"/>
        <c:auto val="1"/>
        <c:lblOffset val="100"/>
        <c:tickLblSkip val="2"/>
        <c:tickMarkSkip val="2"/>
        <c:noMultiLvlLbl val="0"/>
      </c:catAx>
      <c:valAx>
        <c:axId val="24457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747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Sheet1!$AF$5:$AF$105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Sheet1!$AG$5:$AG$105</c:f>
              <c:numCache/>
            </c:numRef>
          </c:val>
          <c:smooth val="0"/>
        </c:ser>
        <c:marker val="1"/>
        <c:axId val="18786544"/>
        <c:axId val="34861169"/>
      </c:lineChart>
      <c:catAx>
        <c:axId val="18786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61169"/>
        <c:crosses val="autoZero"/>
        <c:auto val="1"/>
        <c:lblOffset val="100"/>
        <c:tickLblSkip val="10"/>
        <c:tickMarkSkip val="10"/>
        <c:noMultiLvlLbl val="0"/>
      </c:catAx>
      <c:valAx>
        <c:axId val="34861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86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33325"/>
          <c:w val="0.18175"/>
          <c:h val="0.4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9"/>
          <c:w val="0.807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Sheet1!$AK$5:$AK$105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Sheet1!$AL$5:$AL$105</c:f>
              <c:numCache/>
            </c:numRef>
          </c:val>
          <c:smooth val="0"/>
        </c:ser>
        <c:marker val="1"/>
        <c:axId val="45315066"/>
        <c:axId val="5182411"/>
      </c:lineChart>
      <c:catAx>
        <c:axId val="45315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2411"/>
        <c:crosses val="autoZero"/>
        <c:auto val="1"/>
        <c:lblOffset val="100"/>
        <c:tickLblSkip val="10"/>
        <c:tickMarkSkip val="10"/>
        <c:noMultiLvlLbl val="0"/>
      </c:catAx>
      <c:valAx>
        <c:axId val="5182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15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35125"/>
          <c:w val="0.19025"/>
          <c:h val="0.5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Sheet1!$AK$5:$AK$25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Sheet1!$AL$5:$AL$25</c:f>
              <c:numCache/>
            </c:numRef>
          </c:val>
          <c:smooth val="0"/>
        </c:ser>
        <c:marker val="1"/>
        <c:axId val="46641700"/>
        <c:axId val="17122117"/>
      </c:lineChart>
      <c:catAx>
        <c:axId val="4664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22117"/>
        <c:crosses val="autoZero"/>
        <c:auto val="1"/>
        <c:lblOffset val="100"/>
        <c:tickLblSkip val="2"/>
        <c:tickMarkSkip val="2"/>
        <c:noMultiLvlLbl val="0"/>
      </c:catAx>
      <c:valAx>
        <c:axId val="17122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41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Sheet1!$AP$5:$AP$25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Sheet1!$AQ$5:$AQ$25</c:f>
              <c:numCache/>
            </c:numRef>
          </c:val>
          <c:smooth val="0"/>
        </c:ser>
        <c:marker val="1"/>
        <c:axId val="19881326"/>
        <c:axId val="44714207"/>
      </c:lineChart>
      <c:catAx>
        <c:axId val="19881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14207"/>
        <c:crosses val="autoZero"/>
        <c:auto val="1"/>
        <c:lblOffset val="100"/>
        <c:tickLblSkip val="2"/>
        <c:tickMarkSkip val="2"/>
        <c:noMultiLvlLbl val="0"/>
      </c:catAx>
      <c:valAx>
        <c:axId val="44714207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81326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25</xdr:row>
      <xdr:rowOff>114300</xdr:rowOff>
    </xdr:from>
    <xdr:to>
      <xdr:col>18</xdr:col>
      <xdr:colOff>161925</xdr:colOff>
      <xdr:row>41</xdr:row>
      <xdr:rowOff>114300</xdr:rowOff>
    </xdr:to>
    <xdr:graphicFrame>
      <xdr:nvGraphicFramePr>
        <xdr:cNvPr id="1" name="グラフ 8"/>
        <xdr:cNvGraphicFramePr/>
      </xdr:nvGraphicFramePr>
      <xdr:xfrm>
        <a:off x="10534650" y="4400550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95250</xdr:rowOff>
    </xdr:from>
    <xdr:to>
      <xdr:col>4</xdr:col>
      <xdr:colOff>781050</xdr:colOff>
      <xdr:row>41</xdr:row>
      <xdr:rowOff>95250</xdr:rowOff>
    </xdr:to>
    <xdr:graphicFrame>
      <xdr:nvGraphicFramePr>
        <xdr:cNvPr id="2" name="グラフ 9"/>
        <xdr:cNvGraphicFramePr/>
      </xdr:nvGraphicFramePr>
      <xdr:xfrm>
        <a:off x="171450" y="4381500"/>
        <a:ext cx="3048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25</xdr:row>
      <xdr:rowOff>95250</xdr:rowOff>
    </xdr:from>
    <xdr:to>
      <xdr:col>8</xdr:col>
      <xdr:colOff>247650</xdr:colOff>
      <xdr:row>41</xdr:row>
      <xdr:rowOff>95250</xdr:rowOff>
    </xdr:to>
    <xdr:graphicFrame>
      <xdr:nvGraphicFramePr>
        <xdr:cNvPr id="3" name="グラフ 10"/>
        <xdr:cNvGraphicFramePr/>
      </xdr:nvGraphicFramePr>
      <xdr:xfrm>
        <a:off x="3276600" y="4381500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25</xdr:row>
      <xdr:rowOff>133350</xdr:rowOff>
    </xdr:from>
    <xdr:to>
      <xdr:col>12</xdr:col>
      <xdr:colOff>400050</xdr:colOff>
      <xdr:row>41</xdr:row>
      <xdr:rowOff>133350</xdr:rowOff>
    </xdr:to>
    <xdr:graphicFrame>
      <xdr:nvGraphicFramePr>
        <xdr:cNvPr id="4" name="グラフ 7"/>
        <xdr:cNvGraphicFramePr/>
      </xdr:nvGraphicFramePr>
      <xdr:xfrm>
        <a:off x="6543675" y="441960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76200</xdr:colOff>
      <xdr:row>7</xdr:row>
      <xdr:rowOff>47625</xdr:rowOff>
    </xdr:from>
    <xdr:to>
      <xdr:col>35</xdr:col>
      <xdr:colOff>85725</xdr:colOff>
      <xdr:row>23</xdr:row>
      <xdr:rowOff>47625</xdr:rowOff>
    </xdr:to>
    <xdr:graphicFrame>
      <xdr:nvGraphicFramePr>
        <xdr:cNvPr id="5" name="グラフ 5"/>
        <xdr:cNvGraphicFramePr/>
      </xdr:nvGraphicFramePr>
      <xdr:xfrm>
        <a:off x="22002750" y="1247775"/>
        <a:ext cx="30575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76200</xdr:colOff>
      <xdr:row>24</xdr:row>
      <xdr:rowOff>95250</xdr:rowOff>
    </xdr:from>
    <xdr:to>
      <xdr:col>35</xdr:col>
      <xdr:colOff>85725</xdr:colOff>
      <xdr:row>40</xdr:row>
      <xdr:rowOff>95250</xdr:rowOff>
    </xdr:to>
    <xdr:graphicFrame>
      <xdr:nvGraphicFramePr>
        <xdr:cNvPr id="6" name="グラフ 6"/>
        <xdr:cNvGraphicFramePr/>
      </xdr:nvGraphicFramePr>
      <xdr:xfrm>
        <a:off x="22002750" y="4210050"/>
        <a:ext cx="3057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352425</xdr:colOff>
      <xdr:row>24</xdr:row>
      <xdr:rowOff>95250</xdr:rowOff>
    </xdr:from>
    <xdr:to>
      <xdr:col>40</xdr:col>
      <xdr:colOff>95250</xdr:colOff>
      <xdr:row>40</xdr:row>
      <xdr:rowOff>95250</xdr:rowOff>
    </xdr:to>
    <xdr:graphicFrame>
      <xdr:nvGraphicFramePr>
        <xdr:cNvPr id="7" name="グラフ 7"/>
        <xdr:cNvGraphicFramePr/>
      </xdr:nvGraphicFramePr>
      <xdr:xfrm>
        <a:off x="25326975" y="4210050"/>
        <a:ext cx="3048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8" name="グラフ 8"/>
        <xdr:cNvGraphicFramePr/>
      </xdr:nvGraphicFramePr>
      <xdr:xfrm>
        <a:off x="25317450" y="1238250"/>
        <a:ext cx="3048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9" name="グラフ 9"/>
        <xdr:cNvGraphicFramePr/>
      </xdr:nvGraphicFramePr>
      <xdr:xfrm>
        <a:off x="28946475" y="1143000"/>
        <a:ext cx="30003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57150</xdr:colOff>
      <xdr:row>25</xdr:row>
      <xdr:rowOff>133350</xdr:rowOff>
    </xdr:from>
    <xdr:to>
      <xdr:col>45</xdr:col>
      <xdr:colOff>219075</xdr:colOff>
      <xdr:row>41</xdr:row>
      <xdr:rowOff>133350</xdr:rowOff>
    </xdr:to>
    <xdr:graphicFrame>
      <xdr:nvGraphicFramePr>
        <xdr:cNvPr id="10" name="グラフ 10"/>
        <xdr:cNvGraphicFramePr/>
      </xdr:nvGraphicFramePr>
      <xdr:xfrm>
        <a:off x="28946475" y="4419600"/>
        <a:ext cx="30289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11" name="グラフ 11"/>
        <xdr:cNvGraphicFramePr/>
      </xdr:nvGraphicFramePr>
      <xdr:xfrm>
        <a:off x="32508825" y="1171575"/>
        <a:ext cx="30099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133350</xdr:colOff>
      <xdr:row>26</xdr:row>
      <xdr:rowOff>38100</xdr:rowOff>
    </xdr:from>
    <xdr:to>
      <xdr:col>49</xdr:col>
      <xdr:colOff>400050</xdr:colOff>
      <xdr:row>42</xdr:row>
      <xdr:rowOff>38100</xdr:rowOff>
    </xdr:to>
    <xdr:graphicFrame>
      <xdr:nvGraphicFramePr>
        <xdr:cNvPr id="12" name="グラフ 12"/>
        <xdr:cNvGraphicFramePr/>
      </xdr:nvGraphicFramePr>
      <xdr:xfrm>
        <a:off x="32499300" y="4495800"/>
        <a:ext cx="3048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zoomScalePageLayoutView="0" workbookViewId="0" topLeftCell="AM1">
      <selection activeCell="AU6" sqref="AU6:AV105"/>
    </sheetView>
  </sheetViews>
  <sheetFormatPr defaultColWidth="9.140625" defaultRowHeight="15"/>
  <cols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0.42187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35</v>
      </c>
      <c r="M1" t="s">
        <v>35</v>
      </c>
      <c r="O1" t="s">
        <v>47</v>
      </c>
      <c r="P1" t="s">
        <v>21</v>
      </c>
      <c r="Q1" t="s">
        <v>47</v>
      </c>
      <c r="T1" s="14" t="s">
        <v>32</v>
      </c>
      <c r="Y1" t="s">
        <v>29</v>
      </c>
      <c r="AA1" t="s">
        <v>47</v>
      </c>
      <c r="AC1" t="s">
        <v>47</v>
      </c>
      <c r="AE1" s="14" t="s">
        <v>43</v>
      </c>
      <c r="AF1" t="s">
        <v>36</v>
      </c>
      <c r="AK1" t="s">
        <v>39</v>
      </c>
      <c r="AL1" t="s">
        <v>39</v>
      </c>
    </row>
    <row r="2" spans="2:48" ht="13.5">
      <c r="B2" t="s">
        <v>0</v>
      </c>
      <c r="C2" t="s">
        <v>20</v>
      </c>
      <c r="G2" t="s">
        <v>23</v>
      </c>
      <c r="H2" t="s">
        <v>24</v>
      </c>
      <c r="J2" t="s">
        <v>35</v>
      </c>
      <c r="K2" t="s">
        <v>35</v>
      </c>
      <c r="L2" t="s">
        <v>14</v>
      </c>
      <c r="M2" t="s">
        <v>40</v>
      </c>
      <c r="O2" t="s">
        <v>35</v>
      </c>
      <c r="P2" t="s">
        <v>22</v>
      </c>
      <c r="Q2" t="s">
        <v>35</v>
      </c>
      <c r="T2" t="s">
        <v>46</v>
      </c>
      <c r="W2" t="s">
        <v>20</v>
      </c>
      <c r="X2" t="s">
        <v>29</v>
      </c>
      <c r="Y2" t="s">
        <v>14</v>
      </c>
      <c r="AA2" t="s">
        <v>29</v>
      </c>
      <c r="AB2" t="s">
        <v>22</v>
      </c>
      <c r="AC2" t="s">
        <v>29</v>
      </c>
      <c r="AE2" s="14" t="s">
        <v>44</v>
      </c>
      <c r="AF2" t="s">
        <v>34</v>
      </c>
      <c r="AG2" t="s">
        <v>28</v>
      </c>
      <c r="AK2" t="s">
        <v>40</v>
      </c>
      <c r="AL2" t="s">
        <v>33</v>
      </c>
      <c r="AP2" t="s">
        <v>47</v>
      </c>
      <c r="AQ2" t="s">
        <v>47</v>
      </c>
      <c r="AU2" t="s">
        <v>47</v>
      </c>
      <c r="AV2" t="s">
        <v>47</v>
      </c>
    </row>
    <row r="3" spans="3:48" ht="13.5">
      <c r="C3" t="s">
        <v>4</v>
      </c>
      <c r="G3" t="s">
        <v>26</v>
      </c>
      <c r="H3" t="s">
        <v>25</v>
      </c>
      <c r="J3" t="s">
        <v>14</v>
      </c>
      <c r="K3" t="s">
        <v>14</v>
      </c>
      <c r="L3" t="s">
        <v>5</v>
      </c>
      <c r="M3" t="s">
        <v>5</v>
      </c>
      <c r="O3" t="s">
        <v>6</v>
      </c>
      <c r="P3" t="s">
        <v>6</v>
      </c>
      <c r="Q3" t="s">
        <v>7</v>
      </c>
      <c r="T3" t="s">
        <v>31</v>
      </c>
      <c r="W3" t="s">
        <v>4</v>
      </c>
      <c r="X3" t="s">
        <v>14</v>
      </c>
      <c r="Y3" t="s">
        <v>5</v>
      </c>
      <c r="AA3" t="s">
        <v>6</v>
      </c>
      <c r="AB3" t="s">
        <v>6</v>
      </c>
      <c r="AC3" t="s">
        <v>7</v>
      </c>
      <c r="AE3" s="14" t="s">
        <v>45</v>
      </c>
      <c r="AF3" t="s">
        <v>33</v>
      </c>
      <c r="AG3" t="s">
        <v>33</v>
      </c>
      <c r="AK3" t="s">
        <v>38</v>
      </c>
      <c r="AL3" t="s">
        <v>38</v>
      </c>
      <c r="AP3" t="s">
        <v>48</v>
      </c>
      <c r="AQ3" t="s">
        <v>48</v>
      </c>
      <c r="AU3" t="s">
        <v>53</v>
      </c>
      <c r="AV3" t="s">
        <v>53</v>
      </c>
    </row>
    <row r="4" spans="1:48" ht="13.5">
      <c r="A4" t="s">
        <v>3</v>
      </c>
      <c r="B4" t="s">
        <v>1</v>
      </c>
      <c r="C4" t="s">
        <v>2</v>
      </c>
      <c r="D4" t="s">
        <v>8</v>
      </c>
      <c r="E4" t="s">
        <v>11</v>
      </c>
      <c r="F4" t="s">
        <v>9</v>
      </c>
      <c r="G4" t="s">
        <v>10</v>
      </c>
      <c r="H4" t="s">
        <v>12</v>
      </c>
      <c r="I4" t="s">
        <v>27</v>
      </c>
      <c r="J4" t="s">
        <v>13</v>
      </c>
      <c r="K4" t="s">
        <v>37</v>
      </c>
      <c r="L4" t="s">
        <v>15</v>
      </c>
      <c r="M4" t="s">
        <v>15</v>
      </c>
      <c r="N4" t="s">
        <v>16</v>
      </c>
      <c r="O4" s="2" t="s">
        <v>17</v>
      </c>
      <c r="P4" s="2" t="s">
        <v>18</v>
      </c>
      <c r="Q4" s="2" t="s">
        <v>19</v>
      </c>
      <c r="T4" t="s">
        <v>30</v>
      </c>
      <c r="U4" t="s">
        <v>3</v>
      </c>
      <c r="V4" t="s">
        <v>1</v>
      </c>
      <c r="W4" t="s">
        <v>2</v>
      </c>
      <c r="X4" t="s">
        <v>13</v>
      </c>
      <c r="Y4" t="s">
        <v>15</v>
      </c>
      <c r="Z4" t="s">
        <v>16</v>
      </c>
      <c r="AA4" s="2" t="s">
        <v>17</v>
      </c>
      <c r="AB4" s="2" t="s">
        <v>18</v>
      </c>
      <c r="AC4" s="2" t="s">
        <v>19</v>
      </c>
      <c r="AD4" s="2"/>
      <c r="AF4" t="s">
        <v>41</v>
      </c>
      <c r="AG4" t="s">
        <v>42</v>
      </c>
      <c r="AK4" t="s">
        <v>51</v>
      </c>
      <c r="AL4" t="s">
        <v>52</v>
      </c>
      <c r="AP4" t="s">
        <v>50</v>
      </c>
      <c r="AQ4" t="s">
        <v>49</v>
      </c>
      <c r="AU4" t="s">
        <v>54</v>
      </c>
      <c r="AV4" t="s">
        <v>55</v>
      </c>
    </row>
    <row r="5" spans="1:48" ht="13.5">
      <c r="A5">
        <f>0</f>
        <v>0</v>
      </c>
      <c r="B5">
        <f>1000*2*PI()/100*A5</f>
        <v>0</v>
      </c>
      <c r="C5">
        <f>B5/2/PI()</f>
        <v>0</v>
      </c>
      <c r="D5" s="1">
        <f>B5*0.001</f>
        <v>0</v>
      </c>
      <c r="E5" s="3">
        <f>0.9375</f>
        <v>0.9375</v>
      </c>
      <c r="F5" s="1">
        <f>E5*COS(D5)</f>
        <v>0.9375</v>
      </c>
      <c r="G5" s="1">
        <f>1-F5</f>
        <v>0.0625</v>
      </c>
      <c r="H5" s="1">
        <f>E5*SIN(D5)</f>
        <v>0</v>
      </c>
      <c r="I5" s="1">
        <f>SQRT(G5^2+H5^2)</f>
        <v>0.0625</v>
      </c>
      <c r="J5" s="1">
        <f>1/I5</f>
        <v>16</v>
      </c>
      <c r="K5" s="1">
        <f>J5/16</f>
        <v>1</v>
      </c>
      <c r="L5" s="1">
        <f>20*LOG(J5,10)</f>
        <v>24.082399653118493</v>
      </c>
      <c r="M5" s="1">
        <f>20*LOG10(K5)</f>
        <v>0</v>
      </c>
      <c r="N5" s="1">
        <f>H5/G5</f>
        <v>0</v>
      </c>
      <c r="O5" s="1">
        <f>-ATAN(N5)</f>
        <v>0</v>
      </c>
      <c r="P5" s="4">
        <f>-ATAN2(G5,H5)</f>
        <v>0</v>
      </c>
      <c r="Q5" s="5">
        <f>O5*360/2/PI()</f>
        <v>0</v>
      </c>
      <c r="T5" s="12">
        <v>0.0154946</v>
      </c>
      <c r="U5">
        <f>0</f>
        <v>0</v>
      </c>
      <c r="V5">
        <f>1000*2*PI()/100*U5</f>
        <v>0</v>
      </c>
      <c r="W5">
        <f>V5/2/PI()</f>
        <v>0</v>
      </c>
      <c r="X5" s="13">
        <f>1/SQRT(1+(V5*T5)^2)</f>
        <v>1</v>
      </c>
      <c r="Y5" s="1">
        <f>20*LOG10(X5)</f>
        <v>0</v>
      </c>
      <c r="Z5" s="1">
        <f>V5*T5</f>
        <v>0</v>
      </c>
      <c r="AA5" s="1">
        <f>-ATAN(Z5)</f>
        <v>0</v>
      </c>
      <c r="AB5" s="1">
        <f>-ATAN2(1,V5*T5)</f>
        <v>0</v>
      </c>
      <c r="AC5" s="1">
        <f>AA5*360/2/PI()</f>
        <v>0</v>
      </c>
      <c r="AD5" s="1"/>
      <c r="AF5" s="1">
        <f>K5</f>
        <v>1</v>
      </c>
      <c r="AG5" s="13">
        <f>X5</f>
        <v>1</v>
      </c>
      <c r="AK5" s="1">
        <f>M5</f>
        <v>0</v>
      </c>
      <c r="AL5" s="1">
        <f>Y5</f>
        <v>0</v>
      </c>
      <c r="AP5" s="1">
        <f>O5</f>
        <v>0</v>
      </c>
      <c r="AQ5" s="1">
        <f>AA5</f>
        <v>0</v>
      </c>
      <c r="AU5" s="1">
        <f>Q5</f>
        <v>0</v>
      </c>
      <c r="AV5" s="1">
        <f>AC5</f>
        <v>0</v>
      </c>
    </row>
    <row r="6" spans="1:48" ht="13.5">
      <c r="A6">
        <f>A5+1</f>
        <v>1</v>
      </c>
      <c r="B6">
        <f aca="true" t="shared" si="0" ref="B6:B69">1000*2*PI()/100*A6</f>
        <v>62.831853071795855</v>
      </c>
      <c r="C6">
        <f aca="true" t="shared" si="1" ref="C6:C25">B6/2/PI()</f>
        <v>9.999999999999998</v>
      </c>
      <c r="D6" s="1">
        <f aca="true" t="shared" si="2" ref="D6:D25">B6*0.001</f>
        <v>0.06283185307179585</v>
      </c>
      <c r="E6" s="3">
        <f aca="true" t="shared" si="3" ref="E6:E69">0.9375</f>
        <v>0.9375</v>
      </c>
      <c r="F6" s="1">
        <f aca="true" t="shared" si="4" ref="F6:F25">E6*COS(D6)</f>
        <v>0.9356500579015046</v>
      </c>
      <c r="G6" s="1">
        <f aca="true" t="shared" si="5" ref="G6:G69">1-F6</f>
        <v>0.06434994209849543</v>
      </c>
      <c r="H6" s="1">
        <f aca="true" t="shared" si="6" ref="H6:H25">E6*SIN(D6)</f>
        <v>0.058866112058731275</v>
      </c>
      <c r="I6" s="1">
        <f aca="true" t="shared" si="7" ref="I6:I25">SQRT(G6^2+H6^2)</f>
        <v>0.087213153807157</v>
      </c>
      <c r="J6" s="1">
        <f aca="true" t="shared" si="8" ref="J6:J69">1/I6</f>
        <v>11.466160279115336</v>
      </c>
      <c r="K6" s="1">
        <f>J6/16</f>
        <v>0.7166350174447085</v>
      </c>
      <c r="L6" s="1">
        <f aca="true" t="shared" si="9" ref="L6:L69">20*LOG(J6,10)</f>
        <v>21.188360164870886</v>
      </c>
      <c r="M6" s="1">
        <f aca="true" t="shared" si="10" ref="M6:M69">20*LOG10(K6)</f>
        <v>-2.8940394882476084</v>
      </c>
      <c r="N6" s="1">
        <f aca="true" t="shared" si="11" ref="N6:N25">H6/G6</f>
        <v>0.9147811192841404</v>
      </c>
      <c r="O6" s="1">
        <f aca="true" t="shared" si="12" ref="O6:O69">-ATAN(N6)</f>
        <v>-0.7409217058082617</v>
      </c>
      <c r="P6" s="4">
        <f aca="true" t="shared" si="13" ref="P6:P25">-ATAN2(G6,H6)</f>
        <v>-0.7409217058082617</v>
      </c>
      <c r="Q6" s="5">
        <f aca="true" t="shared" si="14" ref="Q6:Q25">O6*360/2/PI()</f>
        <v>-42.451686692447005</v>
      </c>
      <c r="T6" s="12">
        <v>0.0154946</v>
      </c>
      <c r="U6">
        <f>U5+1</f>
        <v>1</v>
      </c>
      <c r="V6">
        <f aca="true" t="shared" si="15" ref="V6:V69">1000*2*PI()/100*U6</f>
        <v>62.831853071795855</v>
      </c>
      <c r="W6">
        <f aca="true" t="shared" si="16" ref="W6:W69">V6/2/PI()</f>
        <v>9.999999999999998</v>
      </c>
      <c r="X6" s="13">
        <f aca="true" t="shared" si="17" ref="X6:X69">1/SQRT(1+(V6*T6)^2)</f>
        <v>0.7165176647887346</v>
      </c>
      <c r="Y6" s="1">
        <f aca="true" t="shared" si="18" ref="Y6:Y69">20*LOG10(X6)</f>
        <v>-2.8954619636522705</v>
      </c>
      <c r="Z6" s="1">
        <f aca="true" t="shared" si="19" ref="Z6:Z69">V6*T6</f>
        <v>0.9735544306062481</v>
      </c>
      <c r="AA6" s="1">
        <f aca="true" t="shared" si="20" ref="AA6:AA69">-ATAN(Z6)</f>
        <v>-0.771998995730289</v>
      </c>
      <c r="AB6" s="1">
        <f aca="true" t="shared" si="21" ref="AB6:AB69">-ATAN2(1,V6*T6)</f>
        <v>-0.771998995730289</v>
      </c>
      <c r="AC6" s="1">
        <f aca="true" t="shared" si="22" ref="AC6:AC69">AA6*360/2/PI()</f>
        <v>-44.232284243683615</v>
      </c>
      <c r="AD6" s="1"/>
      <c r="AF6" s="1">
        <f aca="true" t="shared" si="23" ref="AF6:AF69">K6</f>
        <v>0.7166350174447085</v>
      </c>
      <c r="AG6" s="13">
        <f aca="true" t="shared" si="24" ref="AG6:AG69">X6</f>
        <v>0.7165176647887346</v>
      </c>
      <c r="AK6" s="1">
        <f aca="true" t="shared" si="25" ref="AK6:AK69">M6</f>
        <v>-2.8940394882476084</v>
      </c>
      <c r="AL6" s="1">
        <f aca="true" t="shared" si="26" ref="AL6:AL69">Y6</f>
        <v>-2.8954619636522705</v>
      </c>
      <c r="AP6" s="1">
        <f aca="true" t="shared" si="27" ref="AP6:AP69">O6</f>
        <v>-0.7409217058082617</v>
      </c>
      <c r="AQ6" s="1">
        <f aca="true" t="shared" si="28" ref="AQ6:AQ69">AA6</f>
        <v>-0.771998995730289</v>
      </c>
      <c r="AU6" s="1">
        <f aca="true" t="shared" si="29" ref="AU6:AU69">Q6</f>
        <v>-42.451686692447005</v>
      </c>
      <c r="AV6" s="1">
        <f aca="true" t="shared" si="30" ref="AV6:AV69">AC6</f>
        <v>-44.232284243683615</v>
      </c>
    </row>
    <row r="7" spans="1:48" ht="13.5">
      <c r="A7">
        <f aca="true" t="shared" si="31" ref="A7:A70">A6+1</f>
        <v>2</v>
      </c>
      <c r="B7">
        <f t="shared" si="0"/>
        <v>125.66370614359171</v>
      </c>
      <c r="C7">
        <f t="shared" si="1"/>
        <v>19.999999999999996</v>
      </c>
      <c r="D7" s="1">
        <f t="shared" si="2"/>
        <v>0.1256637061435917</v>
      </c>
      <c r="E7" s="3">
        <f t="shared" si="3"/>
        <v>0.9375</v>
      </c>
      <c r="F7" s="1">
        <f t="shared" si="4"/>
        <v>0.930107532482323</v>
      </c>
      <c r="G7" s="1">
        <f t="shared" si="5"/>
        <v>0.06989246751767697</v>
      </c>
      <c r="H7" s="1">
        <f t="shared" si="6"/>
        <v>0.11749990646653521</v>
      </c>
      <c r="I7" s="1">
        <f t="shared" si="7"/>
        <v>0.13671570880975623</v>
      </c>
      <c r="J7" s="1">
        <f t="shared" si="8"/>
        <v>7.31444841785905</v>
      </c>
      <c r="K7" s="1">
        <f aca="true" t="shared" si="32" ref="K7:K70">J7/16</f>
        <v>0.45715302611619063</v>
      </c>
      <c r="L7" s="1">
        <f t="shared" si="9"/>
        <v>17.283631631476503</v>
      </c>
      <c r="M7" s="1">
        <f t="shared" si="10"/>
        <v>-6.798768021641992</v>
      </c>
      <c r="N7" s="1">
        <f t="shared" si="11"/>
        <v>1.6811526426194285</v>
      </c>
      <c r="O7" s="1">
        <f t="shared" si="12"/>
        <v>-1.0341869808076554</v>
      </c>
      <c r="P7" s="4">
        <f t="shared" si="13"/>
        <v>-1.0341869808076554</v>
      </c>
      <c r="Q7" s="5">
        <f t="shared" si="14"/>
        <v>-59.25454922765572</v>
      </c>
      <c r="T7" s="12">
        <v>0.0154946</v>
      </c>
      <c r="U7">
        <f aca="true" t="shared" si="33" ref="U7:U70">U6+1</f>
        <v>2</v>
      </c>
      <c r="V7">
        <f t="shared" si="15"/>
        <v>125.66370614359171</v>
      </c>
      <c r="W7">
        <f t="shared" si="16"/>
        <v>19.999999999999996</v>
      </c>
      <c r="X7" s="13">
        <f t="shared" si="17"/>
        <v>0.4568528705667337</v>
      </c>
      <c r="Y7" s="1">
        <f t="shared" si="18"/>
        <v>-6.804472838383368</v>
      </c>
      <c r="Z7" s="1">
        <f t="shared" si="19"/>
        <v>1.9471088612124963</v>
      </c>
      <c r="AA7" s="1">
        <f t="shared" si="20"/>
        <v>-1.0963422758028163</v>
      </c>
      <c r="AB7" s="1">
        <f t="shared" si="21"/>
        <v>-1.0963422758028163</v>
      </c>
      <c r="AC7" s="1">
        <f t="shared" si="22"/>
        <v>-62.81578530526905</v>
      </c>
      <c r="AD7" s="1"/>
      <c r="AF7" s="1">
        <f t="shared" si="23"/>
        <v>0.45715302611619063</v>
      </c>
      <c r="AG7" s="13">
        <f t="shared" si="24"/>
        <v>0.4568528705667337</v>
      </c>
      <c r="AK7" s="1">
        <f t="shared" si="25"/>
        <v>-6.798768021641992</v>
      </c>
      <c r="AL7" s="1">
        <f t="shared" si="26"/>
        <v>-6.804472838383368</v>
      </c>
      <c r="AP7" s="1">
        <f t="shared" si="27"/>
        <v>-1.0341869808076554</v>
      </c>
      <c r="AQ7" s="1">
        <f t="shared" si="28"/>
        <v>-1.0963422758028163</v>
      </c>
      <c r="AU7" s="1">
        <f t="shared" si="29"/>
        <v>-59.25454922765572</v>
      </c>
      <c r="AV7" s="1">
        <f t="shared" si="30"/>
        <v>-62.81578530526905</v>
      </c>
    </row>
    <row r="8" spans="1:48" ht="13.5">
      <c r="A8">
        <f t="shared" si="31"/>
        <v>3</v>
      </c>
      <c r="B8">
        <f t="shared" si="0"/>
        <v>188.49555921538757</v>
      </c>
      <c r="C8">
        <f t="shared" si="1"/>
        <v>29.999999999999996</v>
      </c>
      <c r="D8" s="1">
        <f t="shared" si="2"/>
        <v>0.18849555921538758</v>
      </c>
      <c r="E8" s="3">
        <f t="shared" si="3"/>
        <v>0.9375</v>
      </c>
      <c r="F8" s="1">
        <f t="shared" si="4"/>
        <v>0.9208942975581457</v>
      </c>
      <c r="G8" s="1">
        <f t="shared" si="5"/>
        <v>0.07910570244185433</v>
      </c>
      <c r="H8" s="1">
        <f t="shared" si="6"/>
        <v>0.1756699824241168</v>
      </c>
      <c r="I8" s="1">
        <f t="shared" si="7"/>
        <v>0.19265942718618445</v>
      </c>
      <c r="J8" s="1">
        <f t="shared" si="8"/>
        <v>5.190506452786286</v>
      </c>
      <c r="K8" s="1">
        <f t="shared" si="32"/>
        <v>0.32440665329914287</v>
      </c>
      <c r="L8" s="1">
        <f t="shared" si="9"/>
        <v>14.304194705791955</v>
      </c>
      <c r="M8" s="1">
        <f t="shared" si="10"/>
        <v>-9.77820494732654</v>
      </c>
      <c r="N8" s="1">
        <f t="shared" si="11"/>
        <v>2.2206993554382612</v>
      </c>
      <c r="O8" s="1">
        <f t="shared" si="12"/>
        <v>-1.1476858049368148</v>
      </c>
      <c r="P8" s="4">
        <f t="shared" si="13"/>
        <v>-1.1476858049368148</v>
      </c>
      <c r="Q8" s="5">
        <f t="shared" si="14"/>
        <v>-65.75755282995415</v>
      </c>
      <c r="T8" s="12">
        <v>0.0154946</v>
      </c>
      <c r="U8">
        <f t="shared" si="33"/>
        <v>3</v>
      </c>
      <c r="V8">
        <f t="shared" si="15"/>
        <v>188.49555921538757</v>
      </c>
      <c r="W8">
        <f t="shared" si="16"/>
        <v>29.999999999999996</v>
      </c>
      <c r="X8" s="13">
        <f t="shared" si="17"/>
        <v>0.32392711647391176</v>
      </c>
      <c r="Y8" s="1">
        <f t="shared" si="18"/>
        <v>-9.791053899193917</v>
      </c>
      <c r="Z8" s="1">
        <f t="shared" si="19"/>
        <v>2.9206632918187445</v>
      </c>
      <c r="AA8" s="1">
        <f t="shared" si="20"/>
        <v>-1.240918847197809</v>
      </c>
      <c r="AB8" s="1">
        <f t="shared" si="21"/>
        <v>-1.240918847197809</v>
      </c>
      <c r="AC8" s="1">
        <f t="shared" si="22"/>
        <v>-71.09941266267396</v>
      </c>
      <c r="AD8" s="1"/>
      <c r="AF8" s="1">
        <f t="shared" si="23"/>
        <v>0.32440665329914287</v>
      </c>
      <c r="AG8" s="13">
        <f t="shared" si="24"/>
        <v>0.32392711647391176</v>
      </c>
      <c r="AK8" s="1">
        <f t="shared" si="25"/>
        <v>-9.77820494732654</v>
      </c>
      <c r="AL8" s="1">
        <f t="shared" si="26"/>
        <v>-9.791053899193917</v>
      </c>
      <c r="AP8" s="1">
        <f t="shared" si="27"/>
        <v>-1.1476858049368148</v>
      </c>
      <c r="AQ8" s="1">
        <f t="shared" si="28"/>
        <v>-1.240918847197809</v>
      </c>
      <c r="AU8" s="1">
        <f t="shared" si="29"/>
        <v>-65.75755282995415</v>
      </c>
      <c r="AV8" s="1">
        <f t="shared" si="30"/>
        <v>-71.09941266267396</v>
      </c>
    </row>
    <row r="9" spans="1:48" ht="13.5">
      <c r="A9">
        <f t="shared" si="31"/>
        <v>4</v>
      </c>
      <c r="B9">
        <f t="shared" si="0"/>
        <v>251.32741228718342</v>
      </c>
      <c r="C9">
        <f t="shared" si="1"/>
        <v>39.99999999999999</v>
      </c>
      <c r="D9" s="1">
        <f t="shared" si="2"/>
        <v>0.2513274122871834</v>
      </c>
      <c r="E9" s="3">
        <f t="shared" si="3"/>
        <v>0.9375</v>
      </c>
      <c r="F9" s="1">
        <f t="shared" si="4"/>
        <v>0.9080467135580916</v>
      </c>
      <c r="G9" s="1">
        <f t="shared" si="5"/>
        <v>0.09195328644190837</v>
      </c>
      <c r="H9" s="1">
        <f t="shared" si="6"/>
        <v>0.23314676921705133</v>
      </c>
      <c r="I9" s="1">
        <f t="shared" si="7"/>
        <v>0.2506248648554581</v>
      </c>
      <c r="J9" s="1">
        <f t="shared" si="8"/>
        <v>3.990027089198536</v>
      </c>
      <c r="K9" s="1">
        <f t="shared" si="32"/>
        <v>0.2493766930749085</v>
      </c>
      <c r="L9" s="1">
        <f t="shared" si="9"/>
        <v>12.019516884409182</v>
      </c>
      <c r="M9" s="1">
        <f t="shared" si="10"/>
        <v>-12.062882768709311</v>
      </c>
      <c r="N9" s="1">
        <f t="shared" si="11"/>
        <v>2.53549142438038</v>
      </c>
      <c r="O9" s="1">
        <f t="shared" si="12"/>
        <v>-1.1951260936263535</v>
      </c>
      <c r="P9" s="4">
        <f t="shared" si="13"/>
        <v>-1.1951260936263535</v>
      </c>
      <c r="Q9" s="5">
        <f t="shared" si="14"/>
        <v>-68.47568115074692</v>
      </c>
      <c r="T9" s="12">
        <v>0.0154946</v>
      </c>
      <c r="U9">
        <f t="shared" si="33"/>
        <v>4</v>
      </c>
      <c r="V9">
        <f t="shared" si="15"/>
        <v>251.32741228718342</v>
      </c>
      <c r="W9">
        <f t="shared" si="16"/>
        <v>39.99999999999999</v>
      </c>
      <c r="X9" s="13">
        <f t="shared" si="17"/>
        <v>0.24872134835833193</v>
      </c>
      <c r="Y9" s="1">
        <f t="shared" si="18"/>
        <v>-12.085738731568448</v>
      </c>
      <c r="Z9" s="1">
        <f t="shared" si="19"/>
        <v>3.8942177224249925</v>
      </c>
      <c r="AA9" s="1">
        <f t="shared" si="20"/>
        <v>-1.3194364327075565</v>
      </c>
      <c r="AB9" s="1">
        <f t="shared" si="21"/>
        <v>-1.3194364327075565</v>
      </c>
      <c r="AC9" s="1">
        <f t="shared" si="22"/>
        <v>-75.59813892994003</v>
      </c>
      <c r="AD9" s="1"/>
      <c r="AF9" s="1">
        <f t="shared" si="23"/>
        <v>0.2493766930749085</v>
      </c>
      <c r="AG9" s="13">
        <f t="shared" si="24"/>
        <v>0.24872134835833193</v>
      </c>
      <c r="AK9" s="1">
        <f t="shared" si="25"/>
        <v>-12.062882768709311</v>
      </c>
      <c r="AL9" s="1">
        <f t="shared" si="26"/>
        <v>-12.085738731568448</v>
      </c>
      <c r="AP9" s="1">
        <f t="shared" si="27"/>
        <v>-1.1951260936263535</v>
      </c>
      <c r="AQ9" s="1">
        <f t="shared" si="28"/>
        <v>-1.3194364327075565</v>
      </c>
      <c r="AU9" s="1">
        <f t="shared" si="29"/>
        <v>-68.47568115074692</v>
      </c>
      <c r="AV9" s="1">
        <f t="shared" si="30"/>
        <v>-75.59813892994003</v>
      </c>
    </row>
    <row r="10" spans="1:48" ht="13.5">
      <c r="A10">
        <f t="shared" si="31"/>
        <v>5</v>
      </c>
      <c r="B10">
        <f t="shared" si="0"/>
        <v>314.15926535897927</v>
      </c>
      <c r="C10">
        <f t="shared" si="1"/>
        <v>49.99999999999999</v>
      </c>
      <c r="D10" s="1">
        <f t="shared" si="2"/>
        <v>0.31415926535897926</v>
      </c>
      <c r="E10" s="3">
        <f t="shared" si="3"/>
        <v>0.9375</v>
      </c>
      <c r="F10" s="1">
        <f t="shared" si="4"/>
        <v>0.8916154840267065</v>
      </c>
      <c r="G10" s="1">
        <f t="shared" si="5"/>
        <v>0.10838451597329346</v>
      </c>
      <c r="H10" s="1">
        <f t="shared" si="6"/>
        <v>0.2897034322265131</v>
      </c>
      <c r="I10" s="1">
        <f t="shared" si="7"/>
        <v>0.3093142123255687</v>
      </c>
      <c r="J10" s="1">
        <f t="shared" si="8"/>
        <v>3.232958461499499</v>
      </c>
      <c r="K10" s="1">
        <f t="shared" si="32"/>
        <v>0.2020599038437187</v>
      </c>
      <c r="L10" s="1">
        <f t="shared" si="9"/>
        <v>10.192002492741814</v>
      </c>
      <c r="M10" s="1">
        <f t="shared" si="10"/>
        <v>-13.89039716037668</v>
      </c>
      <c r="N10" s="1">
        <f t="shared" si="11"/>
        <v>2.672922692185087</v>
      </c>
      <c r="O10" s="1">
        <f t="shared" si="12"/>
        <v>-1.2127953640737072</v>
      </c>
      <c r="P10" s="4">
        <f t="shared" si="13"/>
        <v>-1.2127953640737072</v>
      </c>
      <c r="Q10" s="5">
        <f t="shared" si="14"/>
        <v>-69.48805577445553</v>
      </c>
      <c r="T10" s="12">
        <v>0.0154946</v>
      </c>
      <c r="U10">
        <f t="shared" si="33"/>
        <v>5</v>
      </c>
      <c r="V10">
        <f t="shared" si="15"/>
        <v>314.15926535897927</v>
      </c>
      <c r="W10">
        <f t="shared" si="16"/>
        <v>49.99999999999999</v>
      </c>
      <c r="X10" s="13">
        <f t="shared" si="17"/>
        <v>0.20123043949270472</v>
      </c>
      <c r="Y10" s="1">
        <f t="shared" si="18"/>
        <v>-13.926126485859802</v>
      </c>
      <c r="Z10" s="1">
        <f t="shared" si="19"/>
        <v>4.867772153031241</v>
      </c>
      <c r="AA10" s="1">
        <f t="shared" si="20"/>
        <v>-1.3681824326260688</v>
      </c>
      <c r="AB10" s="1">
        <f t="shared" si="21"/>
        <v>-1.3681824326260688</v>
      </c>
      <c r="AC10" s="1">
        <f t="shared" si="22"/>
        <v>-78.39107899341585</v>
      </c>
      <c r="AD10" s="1"/>
      <c r="AF10" s="1">
        <f t="shared" si="23"/>
        <v>0.2020599038437187</v>
      </c>
      <c r="AG10" s="13">
        <f t="shared" si="24"/>
        <v>0.20123043949270472</v>
      </c>
      <c r="AK10" s="1">
        <f t="shared" si="25"/>
        <v>-13.89039716037668</v>
      </c>
      <c r="AL10" s="1">
        <f t="shared" si="26"/>
        <v>-13.926126485859802</v>
      </c>
      <c r="AP10" s="1">
        <f t="shared" si="27"/>
        <v>-1.2127953640737072</v>
      </c>
      <c r="AQ10" s="1">
        <f t="shared" si="28"/>
        <v>-1.3681824326260688</v>
      </c>
      <c r="AU10" s="1">
        <f t="shared" si="29"/>
        <v>-69.48805577445553</v>
      </c>
      <c r="AV10" s="1">
        <f t="shared" si="30"/>
        <v>-78.39107899341585</v>
      </c>
    </row>
    <row r="11" spans="1:48" ht="13.5">
      <c r="A11">
        <f t="shared" si="31"/>
        <v>6</v>
      </c>
      <c r="B11">
        <f t="shared" si="0"/>
        <v>376.99111843077515</v>
      </c>
      <c r="C11">
        <f t="shared" si="1"/>
        <v>59.99999999999999</v>
      </c>
      <c r="D11" s="1">
        <f t="shared" si="2"/>
        <v>0.37699111843077515</v>
      </c>
      <c r="E11" s="3">
        <f t="shared" si="3"/>
        <v>0.9375</v>
      </c>
      <c r="F11" s="1">
        <f t="shared" si="4"/>
        <v>0.8716654555202358</v>
      </c>
      <c r="G11" s="1">
        <f t="shared" si="5"/>
        <v>0.12833454447976422</v>
      </c>
      <c r="H11" s="1">
        <f t="shared" si="6"/>
        <v>0.3451167681418855</v>
      </c>
      <c r="I11" s="1">
        <f t="shared" si="7"/>
        <v>0.36820556617130135</v>
      </c>
      <c r="J11" s="1">
        <f t="shared" si="8"/>
        <v>2.715874206895523</v>
      </c>
      <c r="K11" s="1">
        <f t="shared" si="32"/>
        <v>0.16974213793097018</v>
      </c>
      <c r="L11" s="1">
        <f t="shared" si="9"/>
        <v>8.678193010870945</v>
      </c>
      <c r="M11" s="1">
        <f t="shared" si="10"/>
        <v>-15.404206642247548</v>
      </c>
      <c r="N11" s="1">
        <f t="shared" si="11"/>
        <v>2.6891961906351995</v>
      </c>
      <c r="O11" s="1">
        <f t="shared" si="12"/>
        <v>-1.2147828396659142</v>
      </c>
      <c r="P11" s="4">
        <f t="shared" si="13"/>
        <v>-1.2147828396659142</v>
      </c>
      <c r="Q11" s="5">
        <f t="shared" si="14"/>
        <v>-69.60192973777426</v>
      </c>
      <c r="T11" s="12">
        <v>0.0154946</v>
      </c>
      <c r="U11">
        <f t="shared" si="33"/>
        <v>6</v>
      </c>
      <c r="V11">
        <f t="shared" si="15"/>
        <v>376.99111843077515</v>
      </c>
      <c r="W11">
        <f t="shared" si="16"/>
        <v>59.99999999999999</v>
      </c>
      <c r="X11" s="13">
        <f t="shared" si="17"/>
        <v>0.16873919322314831</v>
      </c>
      <c r="Y11" s="1">
        <f t="shared" si="18"/>
        <v>-15.455680633505073</v>
      </c>
      <c r="Z11" s="1">
        <f t="shared" si="19"/>
        <v>5.841326583637489</v>
      </c>
      <c r="AA11" s="1">
        <f t="shared" si="20"/>
        <v>-1.4012459469319478</v>
      </c>
      <c r="AB11" s="1">
        <f t="shared" si="21"/>
        <v>-1.4012459469319478</v>
      </c>
      <c r="AC11" s="1">
        <f t="shared" si="22"/>
        <v>-80.28547881901314</v>
      </c>
      <c r="AD11" s="1"/>
      <c r="AF11" s="1">
        <f t="shared" si="23"/>
        <v>0.16974213793097018</v>
      </c>
      <c r="AG11" s="13">
        <f t="shared" si="24"/>
        <v>0.16873919322314831</v>
      </c>
      <c r="AK11" s="1">
        <f t="shared" si="25"/>
        <v>-15.404206642247548</v>
      </c>
      <c r="AL11" s="1">
        <f t="shared" si="26"/>
        <v>-15.455680633505073</v>
      </c>
      <c r="AP11" s="1">
        <f t="shared" si="27"/>
        <v>-1.2147828396659142</v>
      </c>
      <c r="AQ11" s="1">
        <f t="shared" si="28"/>
        <v>-1.4012459469319478</v>
      </c>
      <c r="AU11" s="1">
        <f t="shared" si="29"/>
        <v>-69.60192973777426</v>
      </c>
      <c r="AV11" s="1">
        <f t="shared" si="30"/>
        <v>-80.28547881901314</v>
      </c>
    </row>
    <row r="12" spans="1:48" ht="13.5">
      <c r="A12">
        <f t="shared" si="31"/>
        <v>7</v>
      </c>
      <c r="B12">
        <f t="shared" si="0"/>
        <v>439.82297150257097</v>
      </c>
      <c r="C12">
        <f t="shared" si="1"/>
        <v>69.99999999999999</v>
      </c>
      <c r="D12" s="1">
        <f t="shared" si="2"/>
        <v>0.439822971502571</v>
      </c>
      <c r="E12" s="3">
        <f t="shared" si="3"/>
        <v>0.9375</v>
      </c>
      <c r="F12" s="1">
        <f t="shared" si="4"/>
        <v>0.8482753616868933</v>
      </c>
      <c r="G12" s="1">
        <f t="shared" si="5"/>
        <v>0.15172463831310667</v>
      </c>
      <c r="H12" s="1">
        <f t="shared" si="6"/>
        <v>0.39916808584225555</v>
      </c>
      <c r="I12" s="1">
        <f t="shared" si="7"/>
        <v>0.4270310604935118</v>
      </c>
      <c r="J12" s="1">
        <f t="shared" si="8"/>
        <v>2.3417500329936627</v>
      </c>
      <c r="K12" s="1">
        <f t="shared" si="32"/>
        <v>0.14635937706210392</v>
      </c>
      <c r="L12" s="1">
        <f t="shared" si="9"/>
        <v>7.390810700420199</v>
      </c>
      <c r="M12" s="1">
        <f t="shared" si="10"/>
        <v>-16.691588952698297</v>
      </c>
      <c r="N12" s="1">
        <f t="shared" si="11"/>
        <v>2.6308718892347067</v>
      </c>
      <c r="O12" s="1">
        <f t="shared" si="12"/>
        <v>-1.207560079544716</v>
      </c>
      <c r="P12" s="4">
        <f t="shared" si="13"/>
        <v>-1.207560079544716</v>
      </c>
      <c r="Q12" s="5">
        <f t="shared" si="14"/>
        <v>-69.1880960663942</v>
      </c>
      <c r="T12" s="12">
        <v>0.0154946</v>
      </c>
      <c r="U12">
        <f t="shared" si="33"/>
        <v>7</v>
      </c>
      <c r="V12">
        <f t="shared" si="15"/>
        <v>439.82297150257097</v>
      </c>
      <c r="W12">
        <f t="shared" si="16"/>
        <v>69.99999999999999</v>
      </c>
      <c r="X12" s="13">
        <f t="shared" si="17"/>
        <v>0.1451829926795508</v>
      </c>
      <c r="Y12" s="1">
        <f t="shared" si="18"/>
        <v>-16.76168511321849</v>
      </c>
      <c r="Z12" s="1">
        <f t="shared" si="19"/>
        <v>6.814881014243737</v>
      </c>
      <c r="AA12" s="1">
        <f t="shared" si="20"/>
        <v>-1.4250984045169237</v>
      </c>
      <c r="AB12" s="1">
        <f t="shared" si="21"/>
        <v>-1.4250984045169237</v>
      </c>
      <c r="AC12" s="1">
        <f t="shared" si="22"/>
        <v>-81.65212396964706</v>
      </c>
      <c r="AD12" s="1"/>
      <c r="AF12" s="1">
        <f t="shared" si="23"/>
        <v>0.14635937706210392</v>
      </c>
      <c r="AG12" s="13">
        <f t="shared" si="24"/>
        <v>0.1451829926795508</v>
      </c>
      <c r="AK12" s="1">
        <f t="shared" si="25"/>
        <v>-16.691588952698297</v>
      </c>
      <c r="AL12" s="1">
        <f t="shared" si="26"/>
        <v>-16.76168511321849</v>
      </c>
      <c r="AP12" s="1">
        <f t="shared" si="27"/>
        <v>-1.207560079544716</v>
      </c>
      <c r="AQ12" s="1">
        <f t="shared" si="28"/>
        <v>-1.4250984045169237</v>
      </c>
      <c r="AU12" s="1">
        <f t="shared" si="29"/>
        <v>-69.1880960663942</v>
      </c>
      <c r="AV12" s="1">
        <f t="shared" si="30"/>
        <v>-81.65212396964706</v>
      </c>
    </row>
    <row r="13" spans="1:48" ht="13.5">
      <c r="A13">
        <f t="shared" si="31"/>
        <v>8</v>
      </c>
      <c r="B13">
        <f t="shared" si="0"/>
        <v>502.65482457436684</v>
      </c>
      <c r="C13">
        <f t="shared" si="1"/>
        <v>79.99999999999999</v>
      </c>
      <c r="D13" s="1">
        <f t="shared" si="2"/>
        <v>0.5026548245743668</v>
      </c>
      <c r="E13" s="3">
        <f t="shared" si="3"/>
        <v>0.9375</v>
      </c>
      <c r="F13" s="1">
        <f t="shared" si="4"/>
        <v>0.8215375125411221</v>
      </c>
      <c r="G13" s="1">
        <f t="shared" si="5"/>
        <v>0.17846248745887794</v>
      </c>
      <c r="H13" s="1">
        <f t="shared" si="6"/>
        <v>0.451644069470358</v>
      </c>
      <c r="I13" s="1">
        <f t="shared" si="7"/>
        <v>0.48562457198720466</v>
      </c>
      <c r="J13" s="1">
        <f t="shared" si="8"/>
        <v>2.0592038741119305</v>
      </c>
      <c r="K13" s="1">
        <f t="shared" si="32"/>
        <v>0.12870024213199566</v>
      </c>
      <c r="L13" s="1">
        <f t="shared" si="9"/>
        <v>6.273986932541224</v>
      </c>
      <c r="M13" s="1">
        <f t="shared" si="10"/>
        <v>-17.808412720577273</v>
      </c>
      <c r="N13" s="1">
        <f t="shared" si="11"/>
        <v>2.5307507247114196</v>
      </c>
      <c r="O13" s="1">
        <f t="shared" si="12"/>
        <v>-1.1944869008459427</v>
      </c>
      <c r="P13" s="4">
        <f t="shared" si="13"/>
        <v>-1.1944869008459427</v>
      </c>
      <c r="Q13" s="5">
        <f t="shared" si="14"/>
        <v>-68.43905810213415</v>
      </c>
      <c r="T13" s="12">
        <v>0.0154946</v>
      </c>
      <c r="U13">
        <f t="shared" si="33"/>
        <v>8</v>
      </c>
      <c r="V13">
        <f t="shared" si="15"/>
        <v>502.65482457436684</v>
      </c>
      <c r="W13">
        <f t="shared" si="16"/>
        <v>79.99999999999999</v>
      </c>
      <c r="X13" s="13">
        <f t="shared" si="17"/>
        <v>0.12735007420580743</v>
      </c>
      <c r="Y13" s="1">
        <f t="shared" si="18"/>
        <v>-17.90001595281167</v>
      </c>
      <c r="Z13" s="1">
        <f t="shared" si="19"/>
        <v>7.788435444849985</v>
      </c>
      <c r="AA13" s="1">
        <f t="shared" si="20"/>
        <v>-1.4430994877192194</v>
      </c>
      <c r="AB13" s="1">
        <f t="shared" si="21"/>
        <v>-1.4430994877192194</v>
      </c>
      <c r="AC13" s="1">
        <f t="shared" si="22"/>
        <v>-82.68351006380244</v>
      </c>
      <c r="AD13" s="1"/>
      <c r="AF13" s="1">
        <f t="shared" si="23"/>
        <v>0.12870024213199566</v>
      </c>
      <c r="AG13" s="13">
        <f t="shared" si="24"/>
        <v>0.12735007420580743</v>
      </c>
      <c r="AK13" s="1">
        <f t="shared" si="25"/>
        <v>-17.808412720577273</v>
      </c>
      <c r="AL13" s="1">
        <f t="shared" si="26"/>
        <v>-17.90001595281167</v>
      </c>
      <c r="AP13" s="1">
        <f t="shared" si="27"/>
        <v>-1.1944869008459427</v>
      </c>
      <c r="AQ13" s="1">
        <f t="shared" si="28"/>
        <v>-1.4430994877192194</v>
      </c>
      <c r="AU13" s="1">
        <f t="shared" si="29"/>
        <v>-68.43905810213415</v>
      </c>
      <c r="AV13" s="1">
        <f t="shared" si="30"/>
        <v>-82.68351006380244</v>
      </c>
    </row>
    <row r="14" spans="1:48" ht="13.5">
      <c r="A14">
        <f t="shared" si="31"/>
        <v>9</v>
      </c>
      <c r="B14">
        <f t="shared" si="0"/>
        <v>565.4866776461627</v>
      </c>
      <c r="C14">
        <f t="shared" si="1"/>
        <v>89.99999999999999</v>
      </c>
      <c r="D14" s="1">
        <f t="shared" si="2"/>
        <v>0.5654866776461627</v>
      </c>
      <c r="E14" s="3">
        <f t="shared" si="3"/>
        <v>0.9375</v>
      </c>
      <c r="F14" s="1">
        <f t="shared" si="4"/>
        <v>0.7915574301581393</v>
      </c>
      <c r="G14" s="1">
        <f t="shared" si="5"/>
        <v>0.20844256984186071</v>
      </c>
      <c r="H14" s="1">
        <f t="shared" si="6"/>
        <v>0.5023376202928093</v>
      </c>
      <c r="I14" s="1">
        <f t="shared" si="7"/>
        <v>0.5438670698651662</v>
      </c>
      <c r="J14" s="1">
        <f t="shared" si="8"/>
        <v>1.8386845893205426</v>
      </c>
      <c r="K14" s="1">
        <f t="shared" si="32"/>
        <v>0.11491778683253391</v>
      </c>
      <c r="L14" s="1">
        <f t="shared" si="9"/>
        <v>5.290144722163159</v>
      </c>
      <c r="M14" s="1">
        <f t="shared" si="10"/>
        <v>-18.792254930955337</v>
      </c>
      <c r="N14" s="1">
        <f t="shared" si="11"/>
        <v>2.409956952046399</v>
      </c>
      <c r="O14" s="1">
        <f t="shared" si="12"/>
        <v>-1.1774729394853793</v>
      </c>
      <c r="P14" s="4">
        <f t="shared" si="13"/>
        <v>-1.1774729394853793</v>
      </c>
      <c r="Q14" s="5">
        <f t="shared" si="14"/>
        <v>-67.46422992337521</v>
      </c>
      <c r="T14" s="12">
        <v>0.0154946</v>
      </c>
      <c r="U14">
        <f t="shared" si="33"/>
        <v>9</v>
      </c>
      <c r="V14">
        <f t="shared" si="15"/>
        <v>565.4866776461627</v>
      </c>
      <c r="W14">
        <f t="shared" si="16"/>
        <v>89.99999999999999</v>
      </c>
      <c r="X14" s="13">
        <f t="shared" si="17"/>
        <v>0.11339321360208635</v>
      </c>
      <c r="Y14" s="1">
        <f t="shared" si="18"/>
        <v>-18.908258729560576</v>
      </c>
      <c r="Z14" s="1">
        <f t="shared" si="19"/>
        <v>8.761989875456232</v>
      </c>
      <c r="AA14" s="1">
        <f t="shared" si="20"/>
        <v>-1.457158694248504</v>
      </c>
      <c r="AB14" s="1">
        <f t="shared" si="21"/>
        <v>-1.457158694248504</v>
      </c>
      <c r="AC14" s="1">
        <f t="shared" si="22"/>
        <v>-83.48904326123322</v>
      </c>
      <c r="AD14" s="1"/>
      <c r="AF14" s="1">
        <f t="shared" si="23"/>
        <v>0.11491778683253391</v>
      </c>
      <c r="AG14" s="13">
        <f t="shared" si="24"/>
        <v>0.11339321360208635</v>
      </c>
      <c r="AK14" s="1">
        <f t="shared" si="25"/>
        <v>-18.792254930955337</v>
      </c>
      <c r="AL14" s="1">
        <f t="shared" si="26"/>
        <v>-18.908258729560576</v>
      </c>
      <c r="AP14" s="1">
        <f t="shared" si="27"/>
        <v>-1.1774729394853793</v>
      </c>
      <c r="AQ14" s="1">
        <f t="shared" si="28"/>
        <v>-1.457158694248504</v>
      </c>
      <c r="AU14" s="1">
        <f t="shared" si="29"/>
        <v>-67.46422992337521</v>
      </c>
      <c r="AV14" s="1">
        <f t="shared" si="30"/>
        <v>-83.48904326123322</v>
      </c>
    </row>
    <row r="15" spans="1:48" ht="13.5">
      <c r="A15">
        <f t="shared" si="31"/>
        <v>10</v>
      </c>
      <c r="B15">
        <f t="shared" si="0"/>
        <v>628.3185307179585</v>
      </c>
      <c r="C15">
        <f t="shared" si="1"/>
        <v>99.99999999999999</v>
      </c>
      <c r="D15" s="1">
        <f t="shared" si="2"/>
        <v>0.6283185307179585</v>
      </c>
      <c r="E15" s="3">
        <f t="shared" si="3"/>
        <v>0.9375</v>
      </c>
      <c r="F15" s="1">
        <f t="shared" si="4"/>
        <v>0.7584534322265133</v>
      </c>
      <c r="G15" s="1">
        <f t="shared" si="5"/>
        <v>0.2415465677734867</v>
      </c>
      <c r="H15" s="1">
        <f t="shared" si="6"/>
        <v>0.5510486740241934</v>
      </c>
      <c r="I15" s="1">
        <f t="shared" si="7"/>
        <v>0.6016638476316932</v>
      </c>
      <c r="J15" s="1">
        <f t="shared" si="8"/>
        <v>1.6620576488620056</v>
      </c>
      <c r="K15" s="1">
        <f t="shared" si="32"/>
        <v>0.10387860305387535</v>
      </c>
      <c r="L15" s="1">
        <f t="shared" si="9"/>
        <v>4.41292166631987</v>
      </c>
      <c r="M15" s="1">
        <f t="shared" si="10"/>
        <v>-19.669477986798626</v>
      </c>
      <c r="N15" s="1">
        <f t="shared" si="11"/>
        <v>2.2813351442068353</v>
      </c>
      <c r="O15" s="1">
        <f t="shared" si="12"/>
        <v>-1.1576812179445208</v>
      </c>
      <c r="P15" s="4">
        <f t="shared" si="13"/>
        <v>-1.1576812179445208</v>
      </c>
      <c r="Q15" s="5">
        <f t="shared" si="14"/>
        <v>-66.33024780978587</v>
      </c>
      <c r="T15" s="12">
        <v>0.0154946</v>
      </c>
      <c r="U15">
        <f t="shared" si="33"/>
        <v>10</v>
      </c>
      <c r="V15">
        <f t="shared" si="15"/>
        <v>628.3185307179585</v>
      </c>
      <c r="W15">
        <f t="shared" si="16"/>
        <v>99.99999999999999</v>
      </c>
      <c r="X15" s="13">
        <f t="shared" si="17"/>
        <v>0.10217878117095977</v>
      </c>
      <c r="Y15" s="1">
        <f t="shared" si="18"/>
        <v>-19.81278564119481</v>
      </c>
      <c r="Z15" s="1">
        <f t="shared" si="19"/>
        <v>9.735544306062481</v>
      </c>
      <c r="AA15" s="1">
        <f t="shared" si="20"/>
        <v>-1.4684389054017228</v>
      </c>
      <c r="AB15" s="1">
        <f t="shared" si="21"/>
        <v>-1.4684389054017228</v>
      </c>
      <c r="AC15" s="1">
        <f t="shared" si="22"/>
        <v>-84.13535175232906</v>
      </c>
      <c r="AD15" s="1"/>
      <c r="AF15" s="1">
        <f t="shared" si="23"/>
        <v>0.10387860305387535</v>
      </c>
      <c r="AG15" s="13">
        <f t="shared" si="24"/>
        <v>0.10217878117095977</v>
      </c>
      <c r="AK15" s="1">
        <f t="shared" si="25"/>
        <v>-19.669477986798626</v>
      </c>
      <c r="AL15" s="1">
        <f t="shared" si="26"/>
        <v>-19.81278564119481</v>
      </c>
      <c r="AP15" s="1">
        <f t="shared" si="27"/>
        <v>-1.1576812179445208</v>
      </c>
      <c r="AQ15" s="1">
        <f t="shared" si="28"/>
        <v>-1.4684389054017228</v>
      </c>
      <c r="AU15" s="1">
        <f t="shared" si="29"/>
        <v>-66.33024780978587</v>
      </c>
      <c r="AV15" s="1">
        <f t="shared" si="30"/>
        <v>-84.13535175232906</v>
      </c>
    </row>
    <row r="16" spans="1:48" ht="13.5">
      <c r="A16">
        <f t="shared" si="31"/>
        <v>11</v>
      </c>
      <c r="B16">
        <f t="shared" si="0"/>
        <v>691.1503837897544</v>
      </c>
      <c r="C16">
        <f t="shared" si="1"/>
        <v>109.99999999999999</v>
      </c>
      <c r="D16" s="1">
        <f t="shared" si="2"/>
        <v>0.6911503837897545</v>
      </c>
      <c r="E16" s="3">
        <f t="shared" si="3"/>
        <v>0.9375</v>
      </c>
      <c r="F16" s="1">
        <f t="shared" si="4"/>
        <v>0.7223561651023024</v>
      </c>
      <c r="G16" s="1">
        <f t="shared" si="5"/>
        <v>0.2776438348976976</v>
      </c>
      <c r="H16" s="1">
        <f t="shared" si="6"/>
        <v>0.5975849903893965</v>
      </c>
      <c r="I16" s="1">
        <f t="shared" si="7"/>
        <v>0.6589339267296799</v>
      </c>
      <c r="J16" s="1">
        <f t="shared" si="8"/>
        <v>1.5176028421590722</v>
      </c>
      <c r="K16" s="1">
        <f t="shared" si="32"/>
        <v>0.09485017763494201</v>
      </c>
      <c r="L16" s="1">
        <f t="shared" si="9"/>
        <v>3.623162624518368</v>
      </c>
      <c r="M16" s="1">
        <f t="shared" si="10"/>
        <v>-20.459237028600125</v>
      </c>
      <c r="N16" s="1">
        <f t="shared" si="11"/>
        <v>2.152343813467302</v>
      </c>
      <c r="O16" s="1">
        <f t="shared" si="12"/>
        <v>-1.1358595415592199</v>
      </c>
      <c r="P16" s="4">
        <f t="shared" si="13"/>
        <v>-1.1358595415592199</v>
      </c>
      <c r="Q16" s="5">
        <f t="shared" si="14"/>
        <v>-65.07995785100783</v>
      </c>
      <c r="T16" s="12">
        <v>0.0154946</v>
      </c>
      <c r="U16">
        <f t="shared" si="33"/>
        <v>11</v>
      </c>
      <c r="V16">
        <f t="shared" si="15"/>
        <v>691.1503837897544</v>
      </c>
      <c r="W16">
        <f t="shared" si="16"/>
        <v>109.99999999999999</v>
      </c>
      <c r="X16" s="13">
        <f t="shared" si="17"/>
        <v>0.0929740732177023</v>
      </c>
      <c r="Y16" s="1">
        <f t="shared" si="18"/>
        <v>-20.632762841459687</v>
      </c>
      <c r="Z16" s="1">
        <f t="shared" si="19"/>
        <v>10.709098736668729</v>
      </c>
      <c r="AA16" s="1">
        <f t="shared" si="20"/>
        <v>-1.4776877824301249</v>
      </c>
      <c r="AB16" s="1">
        <f t="shared" si="21"/>
        <v>-1.4776877824301249</v>
      </c>
      <c r="AC16" s="1">
        <f t="shared" si="22"/>
        <v>-84.665273371292</v>
      </c>
      <c r="AD16" s="1"/>
      <c r="AF16" s="1">
        <f t="shared" si="23"/>
        <v>0.09485017763494201</v>
      </c>
      <c r="AG16" s="13">
        <f t="shared" si="24"/>
        <v>0.0929740732177023</v>
      </c>
      <c r="AK16" s="1">
        <f t="shared" si="25"/>
        <v>-20.459237028600125</v>
      </c>
      <c r="AL16" s="1">
        <f t="shared" si="26"/>
        <v>-20.632762841459687</v>
      </c>
      <c r="AP16" s="1">
        <f t="shared" si="27"/>
        <v>-1.1358595415592199</v>
      </c>
      <c r="AQ16" s="1">
        <f t="shared" si="28"/>
        <v>-1.4776877824301249</v>
      </c>
      <c r="AU16" s="1">
        <f t="shared" si="29"/>
        <v>-65.07995785100783</v>
      </c>
      <c r="AV16" s="1">
        <f t="shared" si="30"/>
        <v>-84.665273371292</v>
      </c>
    </row>
    <row r="17" spans="1:48" ht="13.5">
      <c r="A17">
        <f t="shared" si="31"/>
        <v>12</v>
      </c>
      <c r="B17">
        <f t="shared" si="0"/>
        <v>753.9822368615503</v>
      </c>
      <c r="C17">
        <f t="shared" si="1"/>
        <v>119.99999999999999</v>
      </c>
      <c r="D17" s="1">
        <f t="shared" si="2"/>
        <v>0.7539822368615503</v>
      </c>
      <c r="E17" s="3">
        <f t="shared" si="3"/>
        <v>0.9375</v>
      </c>
      <c r="F17" s="1">
        <f t="shared" si="4"/>
        <v>0.6834080882075734</v>
      </c>
      <c r="G17" s="1">
        <f t="shared" si="5"/>
        <v>0.31659191179242663</v>
      </c>
      <c r="H17" s="1">
        <f t="shared" si="6"/>
        <v>0.6417629118081456</v>
      </c>
      <c r="I17" s="1">
        <f t="shared" si="7"/>
        <v>0.7156046908628069</v>
      </c>
      <c r="J17" s="1">
        <f t="shared" si="8"/>
        <v>1.397419570844759</v>
      </c>
      <c r="K17" s="1">
        <f t="shared" si="32"/>
        <v>0.08733872317779744</v>
      </c>
      <c r="L17" s="1">
        <f t="shared" si="9"/>
        <v>2.9065364250011934</v>
      </c>
      <c r="M17" s="1">
        <f t="shared" si="10"/>
        <v>-21.175863228117304</v>
      </c>
      <c r="N17" s="1">
        <f t="shared" si="11"/>
        <v>2.027098254578649</v>
      </c>
      <c r="O17" s="1">
        <f t="shared" si="12"/>
        <v>-1.1125102020335687</v>
      </c>
      <c r="P17" s="4">
        <f t="shared" si="13"/>
        <v>-1.1125102020335687</v>
      </c>
      <c r="Q17" s="5">
        <f t="shared" si="14"/>
        <v>-63.742139241770026</v>
      </c>
      <c r="T17" s="12">
        <v>0.0154946</v>
      </c>
      <c r="U17">
        <f t="shared" si="33"/>
        <v>12</v>
      </c>
      <c r="V17">
        <f t="shared" si="15"/>
        <v>753.9822368615503</v>
      </c>
      <c r="W17">
        <f t="shared" si="16"/>
        <v>119.99999999999999</v>
      </c>
      <c r="X17" s="13">
        <f t="shared" si="17"/>
        <v>0.08528512931612119</v>
      </c>
      <c r="Y17" s="1">
        <f t="shared" si="18"/>
        <v>-21.382533753897533</v>
      </c>
      <c r="Z17" s="1">
        <f t="shared" si="19"/>
        <v>11.682653167274978</v>
      </c>
      <c r="AA17" s="1">
        <f t="shared" si="20"/>
        <v>-1.4854074699529816</v>
      </c>
      <c r="AB17" s="1">
        <f t="shared" si="21"/>
        <v>-1.4854074699529816</v>
      </c>
      <c r="AC17" s="1">
        <f t="shared" si="22"/>
        <v>-85.10757888551149</v>
      </c>
      <c r="AD17" s="1"/>
      <c r="AF17" s="1">
        <f t="shared" si="23"/>
        <v>0.08733872317779744</v>
      </c>
      <c r="AG17" s="13">
        <f t="shared" si="24"/>
        <v>0.08528512931612119</v>
      </c>
      <c r="AK17" s="1">
        <f t="shared" si="25"/>
        <v>-21.175863228117304</v>
      </c>
      <c r="AL17" s="1">
        <f t="shared" si="26"/>
        <v>-21.382533753897533</v>
      </c>
      <c r="AP17" s="1">
        <f t="shared" si="27"/>
        <v>-1.1125102020335687</v>
      </c>
      <c r="AQ17" s="1">
        <f t="shared" si="28"/>
        <v>-1.4854074699529816</v>
      </c>
      <c r="AU17" s="1">
        <f t="shared" si="29"/>
        <v>-63.742139241770026</v>
      </c>
      <c r="AV17" s="1">
        <f t="shared" si="30"/>
        <v>-85.10757888551149</v>
      </c>
    </row>
    <row r="18" spans="1:48" ht="13.5">
      <c r="A18">
        <f t="shared" si="31"/>
        <v>13</v>
      </c>
      <c r="B18">
        <f t="shared" si="0"/>
        <v>816.8140899333462</v>
      </c>
      <c r="C18">
        <f t="shared" si="1"/>
        <v>130</v>
      </c>
      <c r="D18" s="1">
        <f t="shared" si="2"/>
        <v>0.8168140899333461</v>
      </c>
      <c r="E18" s="3">
        <f t="shared" si="3"/>
        <v>0.9375</v>
      </c>
      <c r="F18" s="1">
        <f t="shared" si="4"/>
        <v>0.6417629118081457</v>
      </c>
      <c r="G18" s="1">
        <f t="shared" si="5"/>
        <v>0.3582370881918543</v>
      </c>
      <c r="H18" s="1">
        <f t="shared" si="6"/>
        <v>0.6834080882075733</v>
      </c>
      <c r="I18" s="1">
        <f t="shared" si="7"/>
        <v>0.7716089854218318</v>
      </c>
      <c r="J18" s="1">
        <f t="shared" si="8"/>
        <v>1.2959932023773788</v>
      </c>
      <c r="K18" s="1">
        <f t="shared" si="32"/>
        <v>0.08099957514858618</v>
      </c>
      <c r="L18" s="1">
        <f t="shared" si="9"/>
        <v>2.2520544723930853</v>
      </c>
      <c r="M18" s="1">
        <f t="shared" si="10"/>
        <v>-21.83034518072541</v>
      </c>
      <c r="N18" s="1">
        <f t="shared" si="11"/>
        <v>1.9076977530633938</v>
      </c>
      <c r="O18" s="1">
        <f t="shared" si="12"/>
        <v>-1.0879829099589273</v>
      </c>
      <c r="P18" s="4">
        <f t="shared" si="13"/>
        <v>-1.0879829099589273</v>
      </c>
      <c r="Q18" s="5">
        <f t="shared" si="14"/>
        <v>-62.3368289230084</v>
      </c>
      <c r="T18" s="12">
        <v>0.0154946</v>
      </c>
      <c r="U18">
        <f t="shared" si="33"/>
        <v>13</v>
      </c>
      <c r="V18">
        <f t="shared" si="15"/>
        <v>816.8140899333462</v>
      </c>
      <c r="W18">
        <f t="shared" si="16"/>
        <v>130</v>
      </c>
      <c r="X18" s="13">
        <f t="shared" si="17"/>
        <v>0.0787671216652922</v>
      </c>
      <c r="Y18" s="1">
        <f t="shared" si="18"/>
        <v>-22.073100487521167</v>
      </c>
      <c r="Z18" s="1">
        <f t="shared" si="19"/>
        <v>12.656207597881226</v>
      </c>
      <c r="AA18" s="1">
        <f t="shared" si="20"/>
        <v>-1.4919475282786263</v>
      </c>
      <c r="AB18" s="1">
        <f t="shared" si="21"/>
        <v>-1.4919475282786263</v>
      </c>
      <c r="AC18" s="1">
        <f t="shared" si="22"/>
        <v>-85.48229662534033</v>
      </c>
      <c r="AD18" s="1"/>
      <c r="AF18" s="1">
        <f t="shared" si="23"/>
        <v>0.08099957514858618</v>
      </c>
      <c r="AG18" s="13">
        <f t="shared" si="24"/>
        <v>0.0787671216652922</v>
      </c>
      <c r="AK18" s="1">
        <f t="shared" si="25"/>
        <v>-21.83034518072541</v>
      </c>
      <c r="AL18" s="1">
        <f t="shared" si="26"/>
        <v>-22.073100487521167</v>
      </c>
      <c r="AP18" s="1">
        <f t="shared" si="27"/>
        <v>-1.0879829099589273</v>
      </c>
      <c r="AQ18" s="1">
        <f t="shared" si="28"/>
        <v>-1.4919475282786263</v>
      </c>
      <c r="AU18" s="1">
        <f t="shared" si="29"/>
        <v>-62.3368289230084</v>
      </c>
      <c r="AV18" s="1">
        <f t="shared" si="30"/>
        <v>-85.48229662534033</v>
      </c>
    </row>
    <row r="19" spans="1:48" ht="13.5">
      <c r="A19">
        <f t="shared" si="31"/>
        <v>14</v>
      </c>
      <c r="B19">
        <f t="shared" si="0"/>
        <v>879.6459430051419</v>
      </c>
      <c r="C19">
        <f t="shared" si="1"/>
        <v>139.99999999999997</v>
      </c>
      <c r="D19" s="1">
        <f t="shared" si="2"/>
        <v>0.879645943005142</v>
      </c>
      <c r="E19" s="3">
        <f t="shared" si="3"/>
        <v>0.9375</v>
      </c>
      <c r="F19" s="1">
        <f t="shared" si="4"/>
        <v>0.5975849903893967</v>
      </c>
      <c r="G19" s="1">
        <f t="shared" si="5"/>
        <v>0.4024150096106033</v>
      </c>
      <c r="H19" s="1">
        <f t="shared" si="6"/>
        <v>0.7223561651023023</v>
      </c>
      <c r="I19" s="1">
        <f t="shared" si="7"/>
        <v>0.8268834677396849</v>
      </c>
      <c r="J19" s="1">
        <f t="shared" si="8"/>
        <v>1.2093602533057473</v>
      </c>
      <c r="K19" s="1">
        <f t="shared" si="32"/>
        <v>0.0755850158316092</v>
      </c>
      <c r="L19" s="1">
        <f t="shared" si="9"/>
        <v>1.6511138206449205</v>
      </c>
      <c r="M19" s="1">
        <f t="shared" si="10"/>
        <v>-22.431285832473577</v>
      </c>
      <c r="N19" s="1">
        <f t="shared" si="11"/>
        <v>1.795052738716903</v>
      </c>
      <c r="O19" s="1">
        <f t="shared" si="12"/>
        <v>-1.0625285602823005</v>
      </c>
      <c r="P19" s="4">
        <f t="shared" si="13"/>
        <v>-1.0625285602823005</v>
      </c>
      <c r="Q19" s="5">
        <f t="shared" si="14"/>
        <v>-60.87840211628749</v>
      </c>
      <c r="T19" s="12">
        <v>0.0154946</v>
      </c>
      <c r="U19">
        <f t="shared" si="33"/>
        <v>14</v>
      </c>
      <c r="V19">
        <f t="shared" si="15"/>
        <v>879.6459430051419</v>
      </c>
      <c r="W19">
        <f t="shared" si="16"/>
        <v>139.99999999999997</v>
      </c>
      <c r="X19" s="13">
        <f t="shared" si="17"/>
        <v>0.07317217434558743</v>
      </c>
      <c r="Y19" s="1">
        <f t="shared" si="18"/>
        <v>-22.71308079019999</v>
      </c>
      <c r="Z19" s="1">
        <f t="shared" si="19"/>
        <v>13.629762028487473</v>
      </c>
      <c r="AA19" s="1">
        <f t="shared" si="20"/>
        <v>-1.4975586986154379</v>
      </c>
      <c r="AB19" s="1">
        <f t="shared" si="21"/>
        <v>-1.4975586986154379</v>
      </c>
      <c r="AC19" s="1">
        <f t="shared" si="22"/>
        <v>-85.80379300376863</v>
      </c>
      <c r="AD19" s="1"/>
      <c r="AF19" s="1">
        <f t="shared" si="23"/>
        <v>0.0755850158316092</v>
      </c>
      <c r="AG19" s="13">
        <f t="shared" si="24"/>
        <v>0.07317217434558743</v>
      </c>
      <c r="AK19" s="1">
        <f t="shared" si="25"/>
        <v>-22.431285832473577</v>
      </c>
      <c r="AL19" s="1">
        <f t="shared" si="26"/>
        <v>-22.71308079019999</v>
      </c>
      <c r="AP19" s="1">
        <f t="shared" si="27"/>
        <v>-1.0625285602823005</v>
      </c>
      <c r="AQ19" s="1">
        <f t="shared" si="28"/>
        <v>-1.4975586986154379</v>
      </c>
      <c r="AU19" s="1">
        <f t="shared" si="29"/>
        <v>-60.87840211628749</v>
      </c>
      <c r="AV19" s="1">
        <f t="shared" si="30"/>
        <v>-85.80379300376863</v>
      </c>
    </row>
    <row r="20" spans="1:48" ht="13.5">
      <c r="A20">
        <f t="shared" si="31"/>
        <v>15</v>
      </c>
      <c r="B20">
        <f t="shared" si="0"/>
        <v>942.4777960769378</v>
      </c>
      <c r="C20">
        <f t="shared" si="1"/>
        <v>149.99999999999997</v>
      </c>
      <c r="D20" s="1">
        <f t="shared" si="2"/>
        <v>0.9424777960769378</v>
      </c>
      <c r="E20" s="3">
        <f t="shared" si="3"/>
        <v>0.9375</v>
      </c>
      <c r="F20" s="1">
        <f t="shared" si="4"/>
        <v>0.5510486740241937</v>
      </c>
      <c r="G20" s="1">
        <f t="shared" si="5"/>
        <v>0.44895132597580634</v>
      </c>
      <c r="H20" s="1">
        <f t="shared" si="6"/>
        <v>0.7584534322265132</v>
      </c>
      <c r="I20" s="1">
        <f t="shared" si="7"/>
        <v>0.8813676315542865</v>
      </c>
      <c r="J20" s="1">
        <f t="shared" si="8"/>
        <v>1.1346003236317017</v>
      </c>
      <c r="K20" s="1">
        <f t="shared" si="32"/>
        <v>0.07091252022698136</v>
      </c>
      <c r="L20" s="1">
        <f t="shared" si="9"/>
        <v>1.0968580621242077</v>
      </c>
      <c r="M20" s="1">
        <f t="shared" si="10"/>
        <v>-22.985541590994288</v>
      </c>
      <c r="N20" s="1">
        <f t="shared" si="11"/>
        <v>1.6893890013087647</v>
      </c>
      <c r="O20" s="1">
        <f t="shared" si="12"/>
        <v>-1.036331795130689</v>
      </c>
      <c r="P20" s="4">
        <f t="shared" si="13"/>
        <v>-1.036331795130689</v>
      </c>
      <c r="Q20" s="5">
        <f t="shared" si="14"/>
        <v>-59.37743803620476</v>
      </c>
      <c r="T20" s="12">
        <v>0.0154946</v>
      </c>
      <c r="U20">
        <f t="shared" si="33"/>
        <v>15</v>
      </c>
      <c r="V20">
        <f t="shared" si="15"/>
        <v>942.4777960769378</v>
      </c>
      <c r="W20">
        <f t="shared" si="16"/>
        <v>149.99999999999997</v>
      </c>
      <c r="X20" s="13">
        <f t="shared" si="17"/>
        <v>0.06831760619635319</v>
      </c>
      <c r="Y20" s="1">
        <f t="shared" si="18"/>
        <v>-23.30934718886583</v>
      </c>
      <c r="Z20" s="1">
        <f t="shared" si="19"/>
        <v>14.60331645909372</v>
      </c>
      <c r="AA20" s="1">
        <f t="shared" si="20"/>
        <v>-1.5024254655980767</v>
      </c>
      <c r="AB20" s="1">
        <f t="shared" si="21"/>
        <v>-1.5024254655980767</v>
      </c>
      <c r="AC20" s="1">
        <f t="shared" si="22"/>
        <v>-86.08263821174745</v>
      </c>
      <c r="AD20" s="1"/>
      <c r="AF20" s="1">
        <f t="shared" si="23"/>
        <v>0.07091252022698136</v>
      </c>
      <c r="AG20" s="13">
        <f t="shared" si="24"/>
        <v>0.06831760619635319</v>
      </c>
      <c r="AK20" s="1">
        <f t="shared" si="25"/>
        <v>-22.985541590994288</v>
      </c>
      <c r="AL20" s="1">
        <f t="shared" si="26"/>
        <v>-23.30934718886583</v>
      </c>
      <c r="AP20" s="1">
        <f t="shared" si="27"/>
        <v>-1.036331795130689</v>
      </c>
      <c r="AQ20" s="1">
        <f t="shared" si="28"/>
        <v>-1.5024254655980767</v>
      </c>
      <c r="AU20" s="1">
        <f t="shared" si="29"/>
        <v>-59.37743803620476</v>
      </c>
      <c r="AV20" s="1">
        <f t="shared" si="30"/>
        <v>-86.08263821174745</v>
      </c>
    </row>
    <row r="21" spans="1:48" ht="13.5">
      <c r="A21">
        <f t="shared" si="31"/>
        <v>16</v>
      </c>
      <c r="B21">
        <f t="shared" si="0"/>
        <v>1005.3096491487337</v>
      </c>
      <c r="C21">
        <f t="shared" si="1"/>
        <v>159.99999999999997</v>
      </c>
      <c r="D21" s="1">
        <f t="shared" si="2"/>
        <v>1.0053096491487337</v>
      </c>
      <c r="E21" s="3">
        <f t="shared" si="3"/>
        <v>0.9375</v>
      </c>
      <c r="F21" s="1">
        <f t="shared" si="4"/>
        <v>0.5023376202928095</v>
      </c>
      <c r="G21" s="1">
        <f t="shared" si="5"/>
        <v>0.4976623797071905</v>
      </c>
      <c r="H21" s="1">
        <f t="shared" si="6"/>
        <v>0.7915574301581391</v>
      </c>
      <c r="I21" s="1">
        <f t="shared" si="7"/>
        <v>0.9350032135850556</v>
      </c>
      <c r="J21" s="1">
        <f t="shared" si="8"/>
        <v>1.0695150406657203</v>
      </c>
      <c r="K21" s="1">
        <f t="shared" si="32"/>
        <v>0.06684469004160752</v>
      </c>
      <c r="L21" s="1">
        <f t="shared" si="9"/>
        <v>0.5837379292906413</v>
      </c>
      <c r="M21" s="1">
        <f t="shared" si="10"/>
        <v>-23.498661723827855</v>
      </c>
      <c r="N21" s="1">
        <f t="shared" si="11"/>
        <v>1.5905510692286355</v>
      </c>
      <c r="O21" s="1">
        <f t="shared" si="12"/>
        <v>-1.0095315040622832</v>
      </c>
      <c r="P21" s="4">
        <f t="shared" si="13"/>
        <v>-1.0095315040622832</v>
      </c>
      <c r="Q21" s="5">
        <f t="shared" si="14"/>
        <v>-57.84189446826294</v>
      </c>
      <c r="T21" s="12">
        <v>0.0154946</v>
      </c>
      <c r="U21">
        <f t="shared" si="33"/>
        <v>16</v>
      </c>
      <c r="V21">
        <f t="shared" si="15"/>
        <v>1005.3096491487337</v>
      </c>
      <c r="W21">
        <f t="shared" si="16"/>
        <v>159.99999999999997</v>
      </c>
      <c r="X21" s="13">
        <f t="shared" si="17"/>
        <v>0.06406586274937917</v>
      </c>
      <c r="Y21" s="1">
        <f t="shared" si="18"/>
        <v>-23.867466420156575</v>
      </c>
      <c r="Z21" s="1">
        <f t="shared" si="19"/>
        <v>15.57687088969997</v>
      </c>
      <c r="AA21" s="1">
        <f t="shared" si="20"/>
        <v>-1.5066865572089023</v>
      </c>
      <c r="AB21" s="1">
        <f t="shared" si="21"/>
        <v>-1.5066865572089023</v>
      </c>
      <c r="AC21" s="1">
        <f t="shared" si="22"/>
        <v>-86.32678077716636</v>
      </c>
      <c r="AD21" s="1"/>
      <c r="AF21" s="1">
        <f t="shared" si="23"/>
        <v>0.06684469004160752</v>
      </c>
      <c r="AG21" s="13">
        <f t="shared" si="24"/>
        <v>0.06406586274937917</v>
      </c>
      <c r="AK21" s="1">
        <f t="shared" si="25"/>
        <v>-23.498661723827855</v>
      </c>
      <c r="AL21" s="1">
        <f t="shared" si="26"/>
        <v>-23.867466420156575</v>
      </c>
      <c r="AP21" s="1">
        <f t="shared" si="27"/>
        <v>-1.0095315040622832</v>
      </c>
      <c r="AQ21" s="1">
        <f t="shared" si="28"/>
        <v>-1.5066865572089023</v>
      </c>
      <c r="AU21" s="1">
        <f t="shared" si="29"/>
        <v>-57.84189446826294</v>
      </c>
      <c r="AV21" s="1">
        <f t="shared" si="30"/>
        <v>-86.32678077716636</v>
      </c>
    </row>
    <row r="22" spans="1:48" ht="13.5">
      <c r="A22">
        <f t="shared" si="31"/>
        <v>17</v>
      </c>
      <c r="B22">
        <f t="shared" si="0"/>
        <v>1068.1415022205294</v>
      </c>
      <c r="C22">
        <f t="shared" si="1"/>
        <v>169.99999999999997</v>
      </c>
      <c r="D22" s="1">
        <f t="shared" si="2"/>
        <v>1.0681415022205294</v>
      </c>
      <c r="E22" s="3">
        <f t="shared" si="3"/>
        <v>0.9375</v>
      </c>
      <c r="F22" s="1">
        <f t="shared" si="4"/>
        <v>0.45164406947035834</v>
      </c>
      <c r="G22" s="1">
        <f t="shared" si="5"/>
        <v>0.5483559305296417</v>
      </c>
      <c r="H22" s="1">
        <f t="shared" si="6"/>
        <v>0.821537512541122</v>
      </c>
      <c r="I22" s="1">
        <f t="shared" si="7"/>
        <v>0.987733826017558</v>
      </c>
      <c r="J22" s="1">
        <f t="shared" si="8"/>
        <v>1.0124185014822242</v>
      </c>
      <c r="K22" s="1">
        <f t="shared" si="32"/>
        <v>0.06327615634263901</v>
      </c>
      <c r="L22" s="1">
        <f t="shared" si="9"/>
        <v>0.10720146181081545</v>
      </c>
      <c r="M22" s="1">
        <f t="shared" si="10"/>
        <v>-23.97519819130768</v>
      </c>
      <c r="N22" s="1">
        <f t="shared" si="11"/>
        <v>1.498182962565248</v>
      </c>
      <c r="O22" s="1">
        <f t="shared" si="12"/>
        <v>-0.9822341656008994</v>
      </c>
      <c r="P22" s="4">
        <f t="shared" si="13"/>
        <v>-0.9822341656008994</v>
      </c>
      <c r="Q22" s="5">
        <f t="shared" si="14"/>
        <v>-56.27787218248552</v>
      </c>
      <c r="T22" s="12">
        <v>0.0154946</v>
      </c>
      <c r="U22">
        <f t="shared" si="33"/>
        <v>17</v>
      </c>
      <c r="V22">
        <f t="shared" si="15"/>
        <v>1068.1415022205294</v>
      </c>
      <c r="W22">
        <f t="shared" si="16"/>
        <v>169.99999999999997</v>
      </c>
      <c r="X22" s="13">
        <f t="shared" si="17"/>
        <v>0.06031141739484663</v>
      </c>
      <c r="Y22" s="1">
        <f t="shared" si="18"/>
        <v>-24.392009298752985</v>
      </c>
      <c r="Z22" s="1">
        <f t="shared" si="19"/>
        <v>16.550425320306218</v>
      </c>
      <c r="AA22" s="1">
        <f t="shared" si="20"/>
        <v>-1.5104482859550958</v>
      </c>
      <c r="AB22" s="1">
        <f t="shared" si="21"/>
        <v>-1.5104482859550958</v>
      </c>
      <c r="AC22" s="1">
        <f t="shared" si="22"/>
        <v>-86.54231195799629</v>
      </c>
      <c r="AD22" s="1"/>
      <c r="AF22" s="1">
        <f t="shared" si="23"/>
        <v>0.06327615634263901</v>
      </c>
      <c r="AG22" s="13">
        <f t="shared" si="24"/>
        <v>0.06031141739484663</v>
      </c>
      <c r="AK22" s="1">
        <f t="shared" si="25"/>
        <v>-23.97519819130768</v>
      </c>
      <c r="AL22" s="1">
        <f t="shared" si="26"/>
        <v>-24.392009298752985</v>
      </c>
      <c r="AP22" s="1">
        <f t="shared" si="27"/>
        <v>-0.9822341656008994</v>
      </c>
      <c r="AQ22" s="1">
        <f t="shared" si="28"/>
        <v>-1.5104482859550958</v>
      </c>
      <c r="AU22" s="1">
        <f t="shared" si="29"/>
        <v>-56.27787218248552</v>
      </c>
      <c r="AV22" s="1">
        <f t="shared" si="30"/>
        <v>-86.54231195799629</v>
      </c>
    </row>
    <row r="23" spans="1:48" ht="13.5">
      <c r="A23">
        <f t="shared" si="31"/>
        <v>18</v>
      </c>
      <c r="B23">
        <f t="shared" si="0"/>
        <v>1130.9733552923253</v>
      </c>
      <c r="C23">
        <f t="shared" si="1"/>
        <v>179.99999999999997</v>
      </c>
      <c r="D23" s="1">
        <f t="shared" si="2"/>
        <v>1.1309733552923253</v>
      </c>
      <c r="E23" s="3">
        <f t="shared" si="3"/>
        <v>0.9375</v>
      </c>
      <c r="F23" s="1">
        <f t="shared" si="4"/>
        <v>0.39916808584225577</v>
      </c>
      <c r="G23" s="1">
        <f t="shared" si="5"/>
        <v>0.6008319141577443</v>
      </c>
      <c r="H23" s="1">
        <f t="shared" si="6"/>
        <v>0.8482753616868932</v>
      </c>
      <c r="I23" s="1">
        <f t="shared" si="7"/>
        <v>1.039504727413728</v>
      </c>
      <c r="J23" s="1">
        <f t="shared" si="8"/>
        <v>0.9619965870554383</v>
      </c>
      <c r="K23" s="1">
        <f t="shared" si="32"/>
        <v>0.060124786690964896</v>
      </c>
      <c r="L23" s="1">
        <f t="shared" si="9"/>
        <v>-0.33652937474518485</v>
      </c>
      <c r="M23" s="1">
        <f t="shared" si="10"/>
        <v>-24.41892902786368</v>
      </c>
      <c r="N23" s="1">
        <f t="shared" si="11"/>
        <v>1.4118347273147418</v>
      </c>
      <c r="O23" s="1">
        <f t="shared" si="12"/>
        <v>-0.9545227830700725</v>
      </c>
      <c r="P23" s="4">
        <f t="shared" si="13"/>
        <v>-0.9545227830700725</v>
      </c>
      <c r="Q23" s="5">
        <f t="shared" si="14"/>
        <v>-54.69012691899658</v>
      </c>
      <c r="T23" s="12">
        <v>0.0154946</v>
      </c>
      <c r="U23">
        <f t="shared" si="33"/>
        <v>18</v>
      </c>
      <c r="V23">
        <f t="shared" si="15"/>
        <v>1130.9733552923253</v>
      </c>
      <c r="W23">
        <f t="shared" si="16"/>
        <v>179.99999999999997</v>
      </c>
      <c r="X23" s="13">
        <f t="shared" si="17"/>
        <v>0.05697197737268211</v>
      </c>
      <c r="Y23" s="1">
        <f t="shared" si="18"/>
        <v>-24.88677413740968</v>
      </c>
      <c r="Z23" s="1">
        <f t="shared" si="19"/>
        <v>17.523979750912464</v>
      </c>
      <c r="AA23" s="1">
        <f t="shared" si="20"/>
        <v>-1.5137934843193455</v>
      </c>
      <c r="AB23" s="1">
        <f t="shared" si="21"/>
        <v>-1.5137934843193455</v>
      </c>
      <c r="AC23" s="1">
        <f t="shared" si="22"/>
        <v>-86.73397770590186</v>
      </c>
      <c r="AD23" s="1"/>
      <c r="AF23" s="1">
        <f t="shared" si="23"/>
        <v>0.060124786690964896</v>
      </c>
      <c r="AG23" s="13">
        <f t="shared" si="24"/>
        <v>0.05697197737268211</v>
      </c>
      <c r="AK23" s="1">
        <f t="shared" si="25"/>
        <v>-24.41892902786368</v>
      </c>
      <c r="AL23" s="1">
        <f t="shared" si="26"/>
        <v>-24.88677413740968</v>
      </c>
      <c r="AP23" s="1">
        <f t="shared" si="27"/>
        <v>-0.9545227830700725</v>
      </c>
      <c r="AQ23" s="1">
        <f t="shared" si="28"/>
        <v>-1.5137934843193455</v>
      </c>
      <c r="AU23" s="1">
        <f t="shared" si="29"/>
        <v>-54.69012691899658</v>
      </c>
      <c r="AV23" s="1">
        <f t="shared" si="30"/>
        <v>-86.73397770590186</v>
      </c>
    </row>
    <row r="24" spans="1:48" ht="13.5">
      <c r="A24">
        <f t="shared" si="31"/>
        <v>19</v>
      </c>
      <c r="B24">
        <f t="shared" si="0"/>
        <v>1193.8052083641212</v>
      </c>
      <c r="C24">
        <f t="shared" si="1"/>
        <v>189.99999999999997</v>
      </c>
      <c r="D24" s="1">
        <f t="shared" si="2"/>
        <v>1.1938052083641213</v>
      </c>
      <c r="E24" s="3">
        <f t="shared" si="3"/>
        <v>0.9375</v>
      </c>
      <c r="F24" s="1">
        <f t="shared" si="4"/>
        <v>0.3451167681418857</v>
      </c>
      <c r="G24" s="1">
        <f t="shared" si="5"/>
        <v>0.6548832318581144</v>
      </c>
      <c r="H24" s="1">
        <f t="shared" si="6"/>
        <v>0.8716654555202357</v>
      </c>
      <c r="I24" s="1">
        <f t="shared" si="7"/>
        <v>1.0902626810618754</v>
      </c>
      <c r="J24" s="1">
        <f t="shared" si="8"/>
        <v>0.9172101525350176</v>
      </c>
      <c r="K24" s="1">
        <f t="shared" si="32"/>
        <v>0.0573256345334386</v>
      </c>
      <c r="L24" s="1">
        <f t="shared" si="9"/>
        <v>-0.750622934805061</v>
      </c>
      <c r="M24" s="1">
        <f t="shared" si="10"/>
        <v>-24.83302258792356</v>
      </c>
      <c r="N24" s="1">
        <f t="shared" si="11"/>
        <v>1.331024239309106</v>
      </c>
      <c r="O24" s="1">
        <f t="shared" si="12"/>
        <v>-0.9264630219677235</v>
      </c>
      <c r="P24" s="4">
        <f t="shared" si="13"/>
        <v>-0.9264630219677235</v>
      </c>
      <c r="Q24" s="5">
        <f t="shared" si="14"/>
        <v>-53.08242103368663</v>
      </c>
      <c r="T24" s="12">
        <v>0.0154946</v>
      </c>
      <c r="U24">
        <f t="shared" si="33"/>
        <v>19</v>
      </c>
      <c r="V24">
        <f t="shared" si="15"/>
        <v>1193.8052083641212</v>
      </c>
      <c r="W24">
        <f t="shared" si="16"/>
        <v>189.99999999999997</v>
      </c>
      <c r="X24" s="13">
        <f t="shared" si="17"/>
        <v>0.05398243223432917</v>
      </c>
      <c r="Y24" s="1">
        <f t="shared" si="18"/>
        <v>-25.3549510350302</v>
      </c>
      <c r="Z24" s="1">
        <f t="shared" si="19"/>
        <v>18.497534181518713</v>
      </c>
      <c r="AA24" s="1">
        <f t="shared" si="20"/>
        <v>-1.516787641724886</v>
      </c>
      <c r="AB24" s="1">
        <f t="shared" si="21"/>
        <v>-1.516787641724886</v>
      </c>
      <c r="AC24" s="1">
        <f t="shared" si="22"/>
        <v>-86.90553028843718</v>
      </c>
      <c r="AD24" s="1"/>
      <c r="AF24" s="1">
        <f t="shared" si="23"/>
        <v>0.0573256345334386</v>
      </c>
      <c r="AG24" s="13">
        <f t="shared" si="24"/>
        <v>0.05398243223432917</v>
      </c>
      <c r="AK24" s="1">
        <f t="shared" si="25"/>
        <v>-24.83302258792356</v>
      </c>
      <c r="AL24" s="1">
        <f t="shared" si="26"/>
        <v>-25.3549510350302</v>
      </c>
      <c r="AP24" s="1">
        <f t="shared" si="27"/>
        <v>-0.9264630219677235</v>
      </c>
      <c r="AQ24" s="1">
        <f t="shared" si="28"/>
        <v>-1.516787641724886</v>
      </c>
      <c r="AU24" s="1">
        <f t="shared" si="29"/>
        <v>-53.08242103368663</v>
      </c>
      <c r="AV24" s="1">
        <f t="shared" si="30"/>
        <v>-86.90553028843718</v>
      </c>
    </row>
    <row r="25" spans="1:48" s="9" customFormat="1" ht="13.5">
      <c r="A25" s="6">
        <f t="shared" si="31"/>
        <v>20</v>
      </c>
      <c r="B25" s="6">
        <f t="shared" si="0"/>
        <v>1256.637061435917</v>
      </c>
      <c r="C25" s="6">
        <f t="shared" si="1"/>
        <v>199.99999999999997</v>
      </c>
      <c r="D25" s="7">
        <f t="shared" si="2"/>
        <v>1.256637061435917</v>
      </c>
      <c r="E25" s="8">
        <f t="shared" si="3"/>
        <v>0.9375</v>
      </c>
      <c r="F25" s="7">
        <f t="shared" si="4"/>
        <v>0.28970343222651346</v>
      </c>
      <c r="G25" s="7">
        <f t="shared" si="5"/>
        <v>0.7102965677734865</v>
      </c>
      <c r="H25" s="7">
        <f t="shared" si="6"/>
        <v>0.8916154840267064</v>
      </c>
      <c r="I25" s="7">
        <f t="shared" si="7"/>
        <v>1.1399558699997878</v>
      </c>
      <c r="J25" s="7">
        <f t="shared" si="8"/>
        <v>0.8772269403728639</v>
      </c>
      <c r="K25" s="7">
        <f t="shared" si="32"/>
        <v>0.05482668377330399</v>
      </c>
      <c r="L25" s="7">
        <f t="shared" si="9"/>
        <v>-1.1377607848603328</v>
      </c>
      <c r="M25" s="1">
        <f t="shared" si="10"/>
        <v>-25.22016043797883</v>
      </c>
      <c r="N25" s="7">
        <f t="shared" si="11"/>
        <v>1.2552721278403285</v>
      </c>
      <c r="O25" s="7">
        <f t="shared" si="12"/>
        <v>-0.8981075198066332</v>
      </c>
      <c r="P25" s="10">
        <f t="shared" si="13"/>
        <v>-0.8981075198066332</v>
      </c>
      <c r="Q25" s="11">
        <f t="shared" si="14"/>
        <v>-51.457770433882075</v>
      </c>
      <c r="T25" s="12">
        <v>0.0154946</v>
      </c>
      <c r="U25" s="6">
        <f t="shared" si="33"/>
        <v>20</v>
      </c>
      <c r="V25" s="6">
        <f t="shared" si="15"/>
        <v>1256.637061435917</v>
      </c>
      <c r="W25" s="6">
        <f t="shared" si="16"/>
        <v>199.99999999999997</v>
      </c>
      <c r="X25" s="15">
        <f t="shared" si="17"/>
        <v>0.051290597611841494</v>
      </c>
      <c r="Y25" s="7">
        <f t="shared" si="18"/>
        <v>-25.799244814546473</v>
      </c>
      <c r="Z25" s="7">
        <f t="shared" si="19"/>
        <v>19.471088612124962</v>
      </c>
      <c r="AA25" s="7">
        <f t="shared" si="20"/>
        <v>-1.5194832139390348</v>
      </c>
      <c r="AB25" s="7">
        <f t="shared" si="21"/>
        <v>-1.5194832139390348</v>
      </c>
      <c r="AC25" s="7">
        <f t="shared" si="22"/>
        <v>-87.05997519968064</v>
      </c>
      <c r="AD25" s="7"/>
      <c r="AE25" s="6"/>
      <c r="AF25" s="1">
        <f t="shared" si="23"/>
        <v>0.05482668377330399</v>
      </c>
      <c r="AG25" s="13">
        <f t="shared" si="24"/>
        <v>0.051290597611841494</v>
      </c>
      <c r="AH25" s="6"/>
      <c r="AI25" s="6"/>
      <c r="AJ25" s="6"/>
      <c r="AK25" s="1">
        <f t="shared" si="25"/>
        <v>-25.22016043797883</v>
      </c>
      <c r="AL25" s="1">
        <f t="shared" si="26"/>
        <v>-25.799244814546473</v>
      </c>
      <c r="AM25" s="6"/>
      <c r="AN25" s="6"/>
      <c r="AO25" s="6"/>
      <c r="AP25" s="1">
        <f t="shared" si="27"/>
        <v>-0.8981075198066332</v>
      </c>
      <c r="AQ25" s="1">
        <f t="shared" si="28"/>
        <v>-1.5194832139390348</v>
      </c>
      <c r="AR25" s="6"/>
      <c r="AS25" s="6"/>
      <c r="AT25" s="6"/>
      <c r="AU25" s="1">
        <f t="shared" si="29"/>
        <v>-51.457770433882075</v>
      </c>
      <c r="AV25" s="1">
        <f t="shared" si="30"/>
        <v>-87.05997519968064</v>
      </c>
    </row>
    <row r="26" spans="1:48" ht="13.5">
      <c r="A26">
        <f t="shared" si="31"/>
        <v>21</v>
      </c>
      <c r="B26">
        <f t="shared" si="0"/>
        <v>1319.468914507713</v>
      </c>
      <c r="C26">
        <f aca="true" t="shared" si="34" ref="C26:C89">B26/2/PI()</f>
        <v>209.99999999999997</v>
      </c>
      <c r="D26" s="1">
        <f aca="true" t="shared" si="35" ref="D26:D89">B26*0.001</f>
        <v>1.319468914507713</v>
      </c>
      <c r="E26" s="3">
        <f t="shared" si="3"/>
        <v>0.9375</v>
      </c>
      <c r="F26" s="1">
        <f aca="true" t="shared" si="36" ref="F26:F89">E26*COS(D26)</f>
        <v>0.23314676921705152</v>
      </c>
      <c r="G26" s="1">
        <f t="shared" si="5"/>
        <v>0.7668532307829485</v>
      </c>
      <c r="H26" s="1">
        <f aca="true" t="shared" si="37" ref="H26:H89">E26*SIN(D26)</f>
        <v>0.9080467135580916</v>
      </c>
      <c r="I26" s="1">
        <f aca="true" t="shared" si="38" ref="I26:I89">SQRT(G26^2+H26^2)</f>
        <v>1.1885338495667244</v>
      </c>
      <c r="J26" s="1">
        <f t="shared" si="8"/>
        <v>0.8413727554873984</v>
      </c>
      <c r="K26" s="1">
        <f t="shared" si="32"/>
        <v>0.0525857972179624</v>
      </c>
      <c r="L26" s="1">
        <f t="shared" si="9"/>
        <v>-1.5002310998401915</v>
      </c>
      <c r="M26" s="1">
        <f t="shared" si="10"/>
        <v>-25.58263075295869</v>
      </c>
      <c r="N26" s="1">
        <f aca="true" t="shared" si="39" ref="N26:N89">H26/G26</f>
        <v>1.1841206075783055</v>
      </c>
      <c r="O26" s="1">
        <f t="shared" si="12"/>
        <v>-0.8694989728498335</v>
      </c>
      <c r="P26" s="4">
        <f aca="true" t="shared" si="40" ref="P26:P89">-ATAN2(G26,H26)</f>
        <v>-0.8694989728498335</v>
      </c>
      <c r="Q26" s="5">
        <f aca="true" t="shared" si="41" ref="Q26:Q89">O26*360/2/PI()</f>
        <v>-49.81862143525561</v>
      </c>
      <c r="T26" s="12">
        <v>0.0154946</v>
      </c>
      <c r="U26">
        <f t="shared" si="33"/>
        <v>21</v>
      </c>
      <c r="V26">
        <f t="shared" si="15"/>
        <v>1319.468914507713</v>
      </c>
      <c r="W26">
        <f t="shared" si="16"/>
        <v>209.99999999999997</v>
      </c>
      <c r="X26" s="13">
        <f t="shared" si="17"/>
        <v>0.04885416294055703</v>
      </c>
      <c r="Y26" s="1">
        <f t="shared" si="18"/>
        <v>-26.221968468962945</v>
      </c>
      <c r="Z26" s="1">
        <f t="shared" si="19"/>
        <v>20.44464304273121</v>
      </c>
      <c r="AA26" s="1">
        <f t="shared" si="20"/>
        <v>-1.5219227093425578</v>
      </c>
      <c r="AB26" s="1">
        <f t="shared" si="21"/>
        <v>-1.5219227093425578</v>
      </c>
      <c r="AC26" s="1">
        <f t="shared" si="22"/>
        <v>-87.19974799044407</v>
      </c>
      <c r="AD26" s="1"/>
      <c r="AF26" s="1">
        <f t="shared" si="23"/>
        <v>0.0525857972179624</v>
      </c>
      <c r="AG26" s="13">
        <f t="shared" si="24"/>
        <v>0.04885416294055703</v>
      </c>
      <c r="AK26" s="1">
        <f t="shared" si="25"/>
        <v>-25.58263075295869</v>
      </c>
      <c r="AL26" s="1">
        <f t="shared" si="26"/>
        <v>-26.221968468962945</v>
      </c>
      <c r="AP26" s="1">
        <f t="shared" si="27"/>
        <v>-0.8694989728498335</v>
      </c>
      <c r="AQ26" s="1">
        <f t="shared" si="28"/>
        <v>-1.5219227093425578</v>
      </c>
      <c r="AU26" s="1">
        <f t="shared" si="29"/>
        <v>-49.81862143525561</v>
      </c>
      <c r="AV26" s="1">
        <f t="shared" si="30"/>
        <v>-87.19974799044407</v>
      </c>
    </row>
    <row r="27" spans="1:48" ht="13.5">
      <c r="A27">
        <f t="shared" si="31"/>
        <v>22</v>
      </c>
      <c r="B27">
        <f t="shared" si="0"/>
        <v>1382.3007675795088</v>
      </c>
      <c r="C27">
        <f t="shared" si="34"/>
        <v>219.99999999999997</v>
      </c>
      <c r="D27" s="1">
        <f t="shared" si="35"/>
        <v>1.382300767579509</v>
      </c>
      <c r="E27" s="3">
        <f t="shared" si="3"/>
        <v>0.9375</v>
      </c>
      <c r="F27" s="1">
        <f t="shared" si="36"/>
        <v>0.17566998242411694</v>
      </c>
      <c r="G27" s="1">
        <f t="shared" si="5"/>
        <v>0.8243300175758831</v>
      </c>
      <c r="H27" s="1">
        <f t="shared" si="37"/>
        <v>0.9208942975581456</v>
      </c>
      <c r="I27" s="1">
        <f t="shared" si="38"/>
        <v>1.2359475252419765</v>
      </c>
      <c r="J27" s="1">
        <f t="shared" si="8"/>
        <v>0.8090958390844448</v>
      </c>
      <c r="K27" s="1">
        <f t="shared" si="32"/>
        <v>0.0505684899427778</v>
      </c>
      <c r="L27" s="1">
        <f t="shared" si="9"/>
        <v>-1.8400006451266513</v>
      </c>
      <c r="M27" s="1">
        <f t="shared" si="10"/>
        <v>-25.922400298245147</v>
      </c>
      <c r="N27" s="1">
        <f t="shared" si="39"/>
        <v>1.1171427437111052</v>
      </c>
      <c r="O27" s="1">
        <f t="shared" si="12"/>
        <v>-0.8406723861827577</v>
      </c>
      <c r="P27" s="4">
        <f t="shared" si="40"/>
        <v>-0.8406723861827577</v>
      </c>
      <c r="Q27" s="5">
        <f t="shared" si="41"/>
        <v>-48.16697968146408</v>
      </c>
      <c r="T27" s="12">
        <v>0.0154946</v>
      </c>
      <c r="U27">
        <f t="shared" si="33"/>
        <v>22</v>
      </c>
      <c r="V27">
        <f t="shared" si="15"/>
        <v>1382.3007675795088</v>
      </c>
      <c r="W27">
        <f t="shared" si="16"/>
        <v>219.99999999999997</v>
      </c>
      <c r="X27" s="13">
        <f t="shared" si="17"/>
        <v>0.04663846413887583</v>
      </c>
      <c r="Y27" s="1">
        <f t="shared" si="18"/>
        <v>-26.625115197139465</v>
      </c>
      <c r="Z27" s="1">
        <f t="shared" si="19"/>
        <v>21.418197473337457</v>
      </c>
      <c r="AA27" s="1">
        <f t="shared" si="20"/>
        <v>-1.524140938504413</v>
      </c>
      <c r="AB27" s="1">
        <f t="shared" si="21"/>
        <v>-1.524140938504413</v>
      </c>
      <c r="AC27" s="1">
        <f t="shared" si="22"/>
        <v>-87.32684315941121</v>
      </c>
      <c r="AD27" s="1"/>
      <c r="AF27" s="1">
        <f t="shared" si="23"/>
        <v>0.0505684899427778</v>
      </c>
      <c r="AG27" s="13">
        <f t="shared" si="24"/>
        <v>0.04663846413887583</v>
      </c>
      <c r="AK27" s="1">
        <f t="shared" si="25"/>
        <v>-25.922400298245147</v>
      </c>
      <c r="AL27" s="1">
        <f t="shared" si="26"/>
        <v>-26.625115197139465</v>
      </c>
      <c r="AP27" s="1">
        <f t="shared" si="27"/>
        <v>-0.8406723861827577</v>
      </c>
      <c r="AQ27" s="1">
        <f t="shared" si="28"/>
        <v>-1.524140938504413</v>
      </c>
      <c r="AU27" s="1">
        <f t="shared" si="29"/>
        <v>-48.16697968146408</v>
      </c>
      <c r="AV27" s="1">
        <f t="shared" si="30"/>
        <v>-87.32684315941121</v>
      </c>
    </row>
    <row r="28" spans="1:48" ht="13.5">
      <c r="A28">
        <f t="shared" si="31"/>
        <v>23</v>
      </c>
      <c r="B28">
        <f t="shared" si="0"/>
        <v>1445.1326206513047</v>
      </c>
      <c r="C28">
        <f t="shared" si="34"/>
        <v>229.99999999999997</v>
      </c>
      <c r="D28" s="1">
        <f t="shared" si="35"/>
        <v>1.4451326206513047</v>
      </c>
      <c r="E28" s="3">
        <f t="shared" si="3"/>
        <v>0.9375</v>
      </c>
      <c r="F28" s="1">
        <f t="shared" si="36"/>
        <v>0.11749990646653545</v>
      </c>
      <c r="G28" s="1">
        <f t="shared" si="5"/>
        <v>0.8825000935334646</v>
      </c>
      <c r="H28" s="1">
        <f t="shared" si="37"/>
        <v>0.9301075324823229</v>
      </c>
      <c r="I28" s="1">
        <f t="shared" si="38"/>
        <v>1.2821491477464426</v>
      </c>
      <c r="J28" s="1">
        <f t="shared" si="8"/>
        <v>0.7799404630558313</v>
      </c>
      <c r="K28" s="1">
        <f t="shared" si="32"/>
        <v>0.04874627894098946</v>
      </c>
      <c r="L28" s="1">
        <f t="shared" si="9"/>
        <v>-2.1587709603745036</v>
      </c>
      <c r="M28" s="1">
        <f t="shared" si="10"/>
        <v>-26.241170613492997</v>
      </c>
      <c r="N28" s="1">
        <f t="shared" si="39"/>
        <v>1.0539461007400484</v>
      </c>
      <c r="O28" s="1">
        <f t="shared" si="12"/>
        <v>-0.8116567401475192</v>
      </c>
      <c r="P28" s="4">
        <f t="shared" si="40"/>
        <v>-0.8116567401475192</v>
      </c>
      <c r="Q28" s="5">
        <f t="shared" si="41"/>
        <v>-46.50450562379942</v>
      </c>
      <c r="T28" s="12">
        <v>0.0154946</v>
      </c>
      <c r="U28">
        <f t="shared" si="33"/>
        <v>23</v>
      </c>
      <c r="V28">
        <f t="shared" si="15"/>
        <v>1445.1326206513047</v>
      </c>
      <c r="W28">
        <f t="shared" si="16"/>
        <v>229.99999999999997</v>
      </c>
      <c r="X28" s="13">
        <f t="shared" si="17"/>
        <v>0.04461483259083551</v>
      </c>
      <c r="Y28" s="1">
        <f t="shared" si="18"/>
        <v>-27.010414645742934</v>
      </c>
      <c r="Z28" s="1">
        <f t="shared" si="19"/>
        <v>22.391751903943707</v>
      </c>
      <c r="AA28" s="1">
        <f t="shared" si="20"/>
        <v>-1.5261666800845173</v>
      </c>
      <c r="AB28" s="1">
        <f t="shared" si="21"/>
        <v>-1.5261666800845173</v>
      </c>
      <c r="AC28" s="1">
        <f t="shared" si="22"/>
        <v>-87.44290960233535</v>
      </c>
      <c r="AD28" s="1"/>
      <c r="AF28" s="1">
        <f t="shared" si="23"/>
        <v>0.04874627894098946</v>
      </c>
      <c r="AG28" s="13">
        <f t="shared" si="24"/>
        <v>0.04461483259083551</v>
      </c>
      <c r="AK28" s="1">
        <f t="shared" si="25"/>
        <v>-26.241170613492997</v>
      </c>
      <c r="AL28" s="1">
        <f t="shared" si="26"/>
        <v>-27.010414645742934</v>
      </c>
      <c r="AP28" s="1">
        <f t="shared" si="27"/>
        <v>-0.8116567401475192</v>
      </c>
      <c r="AQ28" s="1">
        <f t="shared" si="28"/>
        <v>-1.5261666800845173</v>
      </c>
      <c r="AU28" s="1">
        <f t="shared" si="29"/>
        <v>-46.50450562379942</v>
      </c>
      <c r="AV28" s="1">
        <f t="shared" si="30"/>
        <v>-87.44290960233535</v>
      </c>
    </row>
    <row r="29" spans="1:48" ht="13.5">
      <c r="A29">
        <f t="shared" si="31"/>
        <v>24</v>
      </c>
      <c r="B29">
        <f t="shared" si="0"/>
        <v>1507.9644737231006</v>
      </c>
      <c r="C29">
        <f t="shared" si="34"/>
        <v>239.99999999999997</v>
      </c>
      <c r="D29" s="1">
        <f t="shared" si="35"/>
        <v>1.5079644737231006</v>
      </c>
      <c r="E29" s="3">
        <f t="shared" si="3"/>
        <v>0.9375</v>
      </c>
      <c r="F29" s="1">
        <f t="shared" si="36"/>
        <v>0.058866112058731435</v>
      </c>
      <c r="G29" s="1">
        <f t="shared" si="5"/>
        <v>0.9411338879412685</v>
      </c>
      <c r="H29" s="1">
        <f t="shared" si="37"/>
        <v>0.9356500579015046</v>
      </c>
      <c r="I29" s="1">
        <f t="shared" si="38"/>
        <v>1.3270923200299733</v>
      </c>
      <c r="J29" s="1">
        <f t="shared" si="8"/>
        <v>0.7535270793952106</v>
      </c>
      <c r="K29" s="1">
        <f t="shared" si="32"/>
        <v>0.04709544246220066</v>
      </c>
      <c r="L29" s="1">
        <f t="shared" si="9"/>
        <v>-2.458022717800678</v>
      </c>
      <c r="M29" s="1">
        <f t="shared" si="10"/>
        <v>-26.540422370919174</v>
      </c>
      <c r="N29" s="1">
        <f t="shared" si="39"/>
        <v>0.9941731669531528</v>
      </c>
      <c r="O29" s="1">
        <f t="shared" si="12"/>
        <v>-0.7824762423923096</v>
      </c>
      <c r="P29" s="4">
        <f t="shared" si="40"/>
        <v>-0.7824762423923096</v>
      </c>
      <c r="Q29" s="5">
        <f t="shared" si="41"/>
        <v>-44.832586258334935</v>
      </c>
      <c r="T29" s="12">
        <v>0.0154946</v>
      </c>
      <c r="U29">
        <f t="shared" si="33"/>
        <v>24</v>
      </c>
      <c r="V29">
        <f t="shared" si="15"/>
        <v>1507.9644737231006</v>
      </c>
      <c r="W29">
        <f t="shared" si="16"/>
        <v>239.99999999999997</v>
      </c>
      <c r="X29" s="13">
        <f t="shared" si="17"/>
        <v>0.04275935381627025</v>
      </c>
      <c r="Y29" s="1">
        <f t="shared" si="18"/>
        <v>-27.379377330326275</v>
      </c>
      <c r="Z29" s="1">
        <f t="shared" si="19"/>
        <v>23.365306334549956</v>
      </c>
      <c r="AA29" s="1">
        <f t="shared" si="20"/>
        <v>-1.5280239323143732</v>
      </c>
      <c r="AB29" s="1">
        <f t="shared" si="21"/>
        <v>-1.5280239323143732</v>
      </c>
      <c r="AC29" s="1">
        <f t="shared" si="22"/>
        <v>-87.54932231659734</v>
      </c>
      <c r="AD29" s="1"/>
      <c r="AF29" s="1">
        <f t="shared" si="23"/>
        <v>0.04709544246220066</v>
      </c>
      <c r="AG29" s="13">
        <f t="shared" si="24"/>
        <v>0.04275935381627025</v>
      </c>
      <c r="AK29" s="1">
        <f t="shared" si="25"/>
        <v>-26.540422370919174</v>
      </c>
      <c r="AL29" s="1">
        <f t="shared" si="26"/>
        <v>-27.379377330326275</v>
      </c>
      <c r="AP29" s="1">
        <f t="shared" si="27"/>
        <v>-0.7824762423923096</v>
      </c>
      <c r="AQ29" s="1">
        <f t="shared" si="28"/>
        <v>-1.5280239323143732</v>
      </c>
      <c r="AU29" s="1">
        <f t="shared" si="29"/>
        <v>-44.832586258334935</v>
      </c>
      <c r="AV29" s="1">
        <f t="shared" si="30"/>
        <v>-87.54932231659734</v>
      </c>
    </row>
    <row r="30" spans="1:48" ht="13.5">
      <c r="A30">
        <f t="shared" si="31"/>
        <v>25</v>
      </c>
      <c r="B30">
        <f t="shared" si="0"/>
        <v>1570.7963267948965</v>
      </c>
      <c r="C30">
        <f t="shared" si="34"/>
        <v>249.99999999999997</v>
      </c>
      <c r="D30" s="1">
        <f t="shared" si="35"/>
        <v>1.5707963267948966</v>
      </c>
      <c r="E30" s="3">
        <f t="shared" si="3"/>
        <v>0.9375</v>
      </c>
      <c r="F30" s="1">
        <f t="shared" si="36"/>
        <v>5.742883382384156E-17</v>
      </c>
      <c r="G30" s="1">
        <f t="shared" si="5"/>
        <v>0.9999999999999999</v>
      </c>
      <c r="H30" s="1">
        <f t="shared" si="37"/>
        <v>0.9375</v>
      </c>
      <c r="I30" s="1">
        <f t="shared" si="38"/>
        <v>1.3707320124663318</v>
      </c>
      <c r="J30" s="1">
        <f t="shared" si="8"/>
        <v>0.7295372041400852</v>
      </c>
      <c r="K30" s="1">
        <f t="shared" si="32"/>
        <v>0.04559607525875532</v>
      </c>
      <c r="L30" s="1">
        <f t="shared" si="9"/>
        <v>-2.739051110619821</v>
      </c>
      <c r="M30" s="1">
        <f t="shared" si="10"/>
        <v>-26.82145076373832</v>
      </c>
      <c r="N30" s="1">
        <f t="shared" si="39"/>
        <v>0.9375000000000001</v>
      </c>
      <c r="O30" s="1">
        <f t="shared" si="12"/>
        <v>-0.7531512809621944</v>
      </c>
      <c r="P30" s="4">
        <f t="shared" si="40"/>
        <v>-0.7531512809621944</v>
      </c>
      <c r="Q30" s="5">
        <f t="shared" si="41"/>
        <v>-43.1523897340054</v>
      </c>
      <c r="T30" s="12">
        <v>0.0154946</v>
      </c>
      <c r="U30">
        <f t="shared" si="33"/>
        <v>25</v>
      </c>
      <c r="V30">
        <f t="shared" si="15"/>
        <v>1570.7963267948965</v>
      </c>
      <c r="W30">
        <f t="shared" si="16"/>
        <v>249.99999999999997</v>
      </c>
      <c r="X30" s="13">
        <f t="shared" si="17"/>
        <v>0.041051922034362476</v>
      </c>
      <c r="Y30" s="1">
        <f t="shared" si="18"/>
        <v>-27.733330091535624</v>
      </c>
      <c r="Z30" s="1">
        <f t="shared" si="19"/>
        <v>24.338860765156205</v>
      </c>
      <c r="AA30" s="1">
        <f t="shared" si="20"/>
        <v>-1.5297328654782856</v>
      </c>
      <c r="AB30" s="1">
        <f t="shared" si="21"/>
        <v>-1.5297328654782856</v>
      </c>
      <c r="AC30" s="1">
        <f t="shared" si="22"/>
        <v>-87.64723697435947</v>
      </c>
      <c r="AD30" s="1"/>
      <c r="AF30" s="1">
        <f t="shared" si="23"/>
        <v>0.04559607525875532</v>
      </c>
      <c r="AG30" s="13">
        <f t="shared" si="24"/>
        <v>0.041051922034362476</v>
      </c>
      <c r="AK30" s="1">
        <f t="shared" si="25"/>
        <v>-26.82145076373832</v>
      </c>
      <c r="AL30" s="1">
        <f t="shared" si="26"/>
        <v>-27.733330091535624</v>
      </c>
      <c r="AP30" s="1">
        <f t="shared" si="27"/>
        <v>-0.7531512809621944</v>
      </c>
      <c r="AQ30" s="1">
        <f t="shared" si="28"/>
        <v>-1.5297328654782856</v>
      </c>
      <c r="AU30" s="1">
        <f t="shared" si="29"/>
        <v>-43.1523897340054</v>
      </c>
      <c r="AV30" s="1">
        <f t="shared" si="30"/>
        <v>-87.64723697435947</v>
      </c>
    </row>
    <row r="31" spans="1:48" ht="13.5">
      <c r="A31">
        <f t="shared" si="31"/>
        <v>26</v>
      </c>
      <c r="B31">
        <f t="shared" si="0"/>
        <v>1633.6281798666923</v>
      </c>
      <c r="C31">
        <f t="shared" si="34"/>
        <v>260</v>
      </c>
      <c r="D31" s="1">
        <f t="shared" si="35"/>
        <v>1.6336281798666923</v>
      </c>
      <c r="E31" s="3">
        <f t="shared" si="3"/>
        <v>0.9375</v>
      </c>
      <c r="F31" s="1">
        <f t="shared" si="36"/>
        <v>-0.05886611205873111</v>
      </c>
      <c r="G31" s="1">
        <f t="shared" si="5"/>
        <v>1.058866112058731</v>
      </c>
      <c r="H31" s="1">
        <f t="shared" si="37"/>
        <v>0.9356500579015046</v>
      </c>
      <c r="I31" s="1">
        <f t="shared" si="38"/>
        <v>1.4130245836918274</v>
      </c>
      <c r="J31" s="1">
        <f t="shared" si="8"/>
        <v>0.7077017707556702</v>
      </c>
      <c r="K31" s="1">
        <f t="shared" si="32"/>
        <v>0.04423136067222939</v>
      </c>
      <c r="L31" s="1">
        <f t="shared" si="9"/>
        <v>-3.002994354718234</v>
      </c>
      <c r="M31" s="1">
        <f t="shared" si="10"/>
        <v>-27.08539400783673</v>
      </c>
      <c r="N31" s="1">
        <f t="shared" si="39"/>
        <v>0.8836339620713141</v>
      </c>
      <c r="O31" s="1">
        <f t="shared" si="12"/>
        <v>-0.7236991585432951</v>
      </c>
      <c r="P31" s="4">
        <f t="shared" si="40"/>
        <v>-0.7236991585432951</v>
      </c>
      <c r="Q31" s="5">
        <f t="shared" si="41"/>
        <v>-41.46490742169984</v>
      </c>
      <c r="T31" s="12">
        <v>0.0154946</v>
      </c>
      <c r="U31">
        <f t="shared" si="33"/>
        <v>26</v>
      </c>
      <c r="V31">
        <f t="shared" si="15"/>
        <v>1633.6281798666923</v>
      </c>
      <c r="W31">
        <f t="shared" si="16"/>
        <v>260</v>
      </c>
      <c r="X31" s="13">
        <f t="shared" si="17"/>
        <v>0.039475511541909036</v>
      </c>
      <c r="Y31" s="1">
        <f t="shared" si="18"/>
        <v>-28.073444669894858</v>
      </c>
      <c r="Z31" s="1">
        <f t="shared" si="19"/>
        <v>25.31241519576245</v>
      </c>
      <c r="AA31" s="1">
        <f t="shared" si="20"/>
        <v>-1.531310555503172</v>
      </c>
      <c r="AB31" s="1">
        <f t="shared" si="21"/>
        <v>-1.531310555503172</v>
      </c>
      <c r="AC31" s="1">
        <f t="shared" si="22"/>
        <v>-87.73763195416537</v>
      </c>
      <c r="AD31" s="1"/>
      <c r="AF31" s="1">
        <f t="shared" si="23"/>
        <v>0.04423136067222939</v>
      </c>
      <c r="AG31" s="13">
        <f t="shared" si="24"/>
        <v>0.039475511541909036</v>
      </c>
      <c r="AK31" s="1">
        <f t="shared" si="25"/>
        <v>-27.08539400783673</v>
      </c>
      <c r="AL31" s="1">
        <f t="shared" si="26"/>
        <v>-28.073444669894858</v>
      </c>
      <c r="AP31" s="1">
        <f t="shared" si="27"/>
        <v>-0.7236991585432951</v>
      </c>
      <c r="AQ31" s="1">
        <f t="shared" si="28"/>
        <v>-1.531310555503172</v>
      </c>
      <c r="AU31" s="1">
        <f t="shared" si="29"/>
        <v>-41.46490742169984</v>
      </c>
      <c r="AV31" s="1">
        <f t="shared" si="30"/>
        <v>-87.73763195416537</v>
      </c>
    </row>
    <row r="32" spans="1:48" ht="13.5">
      <c r="A32">
        <f t="shared" si="31"/>
        <v>27</v>
      </c>
      <c r="B32">
        <f t="shared" si="0"/>
        <v>1696.460032938488</v>
      </c>
      <c r="C32">
        <f t="shared" si="34"/>
        <v>269.99999999999994</v>
      </c>
      <c r="D32" s="1">
        <f t="shared" si="35"/>
        <v>1.696460032938488</v>
      </c>
      <c r="E32" s="3">
        <f t="shared" si="3"/>
        <v>0.9375</v>
      </c>
      <c r="F32" s="1">
        <f t="shared" si="36"/>
        <v>-0.11749990646653494</v>
      </c>
      <c r="G32" s="1">
        <f t="shared" si="5"/>
        <v>1.117499906466535</v>
      </c>
      <c r="H32" s="1">
        <f t="shared" si="37"/>
        <v>0.930107532482323</v>
      </c>
      <c r="I32" s="1">
        <f t="shared" si="38"/>
        <v>1.4539278052685662</v>
      </c>
      <c r="J32" s="1">
        <f t="shared" si="8"/>
        <v>0.6877920598095187</v>
      </c>
      <c r="K32" s="1">
        <f t="shared" si="32"/>
        <v>0.04298700373809492</v>
      </c>
      <c r="L32" s="1">
        <f t="shared" si="9"/>
        <v>-3.2508568436391077</v>
      </c>
      <c r="M32" s="1">
        <f t="shared" si="10"/>
        <v>-27.333256496757606</v>
      </c>
      <c r="N32" s="1">
        <f t="shared" si="39"/>
        <v>0.8323110606991145</v>
      </c>
      <c r="O32" s="1">
        <f t="shared" si="12"/>
        <v>-0.6941346643600114</v>
      </c>
      <c r="P32" s="4">
        <f t="shared" si="40"/>
        <v>-0.6941346643600114</v>
      </c>
      <c r="Q32" s="5">
        <f t="shared" si="41"/>
        <v>-39.77098668155861</v>
      </c>
      <c r="T32" s="12">
        <v>0.0154946</v>
      </c>
      <c r="U32">
        <f t="shared" si="33"/>
        <v>27</v>
      </c>
      <c r="V32">
        <f t="shared" si="15"/>
        <v>1696.460032938488</v>
      </c>
      <c r="W32">
        <f t="shared" si="16"/>
        <v>269.99999999999994</v>
      </c>
      <c r="X32" s="13">
        <f t="shared" si="17"/>
        <v>0.03801560907502429</v>
      </c>
      <c r="Y32" s="1">
        <f t="shared" si="18"/>
        <v>-28.400760939633948</v>
      </c>
      <c r="Z32" s="1">
        <f t="shared" si="19"/>
        <v>26.285969626368697</v>
      </c>
      <c r="AA32" s="1">
        <f t="shared" si="20"/>
        <v>-1.5327715551521766</v>
      </c>
      <c r="AB32" s="1">
        <f t="shared" si="21"/>
        <v>-1.5327715551521766</v>
      </c>
      <c r="AC32" s="1">
        <f t="shared" si="22"/>
        <v>-87.8213410679234</v>
      </c>
      <c r="AD32" s="1"/>
      <c r="AF32" s="1">
        <f t="shared" si="23"/>
        <v>0.04298700373809492</v>
      </c>
      <c r="AG32" s="13">
        <f t="shared" si="24"/>
        <v>0.03801560907502429</v>
      </c>
      <c r="AK32" s="1">
        <f t="shared" si="25"/>
        <v>-27.333256496757606</v>
      </c>
      <c r="AL32" s="1">
        <f t="shared" si="26"/>
        <v>-28.400760939633948</v>
      </c>
      <c r="AP32" s="1">
        <f t="shared" si="27"/>
        <v>-0.6941346643600114</v>
      </c>
      <c r="AQ32" s="1">
        <f t="shared" si="28"/>
        <v>-1.5327715551521766</v>
      </c>
      <c r="AU32" s="1">
        <f t="shared" si="29"/>
        <v>-39.77098668155861</v>
      </c>
      <c r="AV32" s="1">
        <f t="shared" si="30"/>
        <v>-87.8213410679234</v>
      </c>
    </row>
    <row r="33" spans="1:48" ht="13.5">
      <c r="A33">
        <f t="shared" si="31"/>
        <v>28</v>
      </c>
      <c r="B33">
        <f t="shared" si="0"/>
        <v>1759.2918860102839</v>
      </c>
      <c r="C33">
        <f t="shared" si="34"/>
        <v>279.99999999999994</v>
      </c>
      <c r="D33" s="1">
        <f t="shared" si="35"/>
        <v>1.759291886010284</v>
      </c>
      <c r="E33" s="3">
        <f t="shared" si="3"/>
        <v>0.9375</v>
      </c>
      <c r="F33" s="1">
        <f t="shared" si="36"/>
        <v>-0.1756699824241166</v>
      </c>
      <c r="G33" s="1">
        <f t="shared" si="5"/>
        <v>1.1756699824241166</v>
      </c>
      <c r="H33" s="1">
        <f t="shared" si="37"/>
        <v>0.9208942975581457</v>
      </c>
      <c r="I33" s="1">
        <f t="shared" si="38"/>
        <v>1.4934008888601322</v>
      </c>
      <c r="J33" s="1">
        <f t="shared" si="8"/>
        <v>0.6696125651587564</v>
      </c>
      <c r="K33" s="1">
        <f t="shared" si="32"/>
        <v>0.04185078532242228</v>
      </c>
      <c r="L33" s="1">
        <f t="shared" si="9"/>
        <v>-3.4835281096175463</v>
      </c>
      <c r="M33" s="1">
        <f t="shared" si="10"/>
        <v>-27.565927762736038</v>
      </c>
      <c r="N33" s="1">
        <f t="shared" si="39"/>
        <v>0.7832931956460704</v>
      </c>
      <c r="O33" s="1">
        <f t="shared" si="12"/>
        <v>-0.6644705241610905</v>
      </c>
      <c r="P33" s="4">
        <f t="shared" si="40"/>
        <v>-0.6644705241610905</v>
      </c>
      <c r="Q33" s="5">
        <f t="shared" si="41"/>
        <v>-38.07135664527608</v>
      </c>
      <c r="T33" s="12">
        <v>0.0154946</v>
      </c>
      <c r="U33">
        <f t="shared" si="33"/>
        <v>28</v>
      </c>
      <c r="V33">
        <f t="shared" si="15"/>
        <v>1759.2918860102839</v>
      </c>
      <c r="W33">
        <f t="shared" si="16"/>
        <v>279.99999999999994</v>
      </c>
      <c r="X33" s="13">
        <f t="shared" si="17"/>
        <v>0.03665976715969162</v>
      </c>
      <c r="Y33" s="1">
        <f t="shared" si="18"/>
        <v>-28.71620595473312</v>
      </c>
      <c r="Z33" s="1">
        <f t="shared" si="19"/>
        <v>27.259524056974946</v>
      </c>
      <c r="AA33" s="1">
        <f t="shared" si="20"/>
        <v>-1.5341283432529402</v>
      </c>
      <c r="AB33" s="1">
        <f t="shared" si="21"/>
        <v>-1.5341283432529402</v>
      </c>
      <c r="AC33" s="1">
        <f t="shared" si="22"/>
        <v>-87.89907929979074</v>
      </c>
      <c r="AD33" s="1"/>
      <c r="AF33" s="1">
        <f t="shared" si="23"/>
        <v>0.04185078532242228</v>
      </c>
      <c r="AG33" s="13">
        <f t="shared" si="24"/>
        <v>0.03665976715969162</v>
      </c>
      <c r="AK33" s="1">
        <f t="shared" si="25"/>
        <v>-27.565927762736038</v>
      </c>
      <c r="AL33" s="1">
        <f t="shared" si="26"/>
        <v>-28.71620595473312</v>
      </c>
      <c r="AP33" s="1">
        <f t="shared" si="27"/>
        <v>-0.6644705241610905</v>
      </c>
      <c r="AQ33" s="1">
        <f t="shared" si="28"/>
        <v>-1.5341283432529402</v>
      </c>
      <c r="AU33" s="1">
        <f t="shared" si="29"/>
        <v>-38.07135664527608</v>
      </c>
      <c r="AV33" s="1">
        <f t="shared" si="30"/>
        <v>-87.89907929979074</v>
      </c>
    </row>
    <row r="34" spans="1:48" ht="13.5">
      <c r="A34">
        <f t="shared" si="31"/>
        <v>29</v>
      </c>
      <c r="B34">
        <f t="shared" si="0"/>
        <v>1822.1237390820797</v>
      </c>
      <c r="C34">
        <f t="shared" si="34"/>
        <v>289.99999999999994</v>
      </c>
      <c r="D34" s="1">
        <f t="shared" si="35"/>
        <v>1.8221237390820797</v>
      </c>
      <c r="E34" s="3">
        <f t="shared" si="3"/>
        <v>0.9375</v>
      </c>
      <c r="F34" s="1">
        <f t="shared" si="36"/>
        <v>-0.23314676921705102</v>
      </c>
      <c r="G34" s="1">
        <f t="shared" si="5"/>
        <v>1.233146769217051</v>
      </c>
      <c r="H34" s="1">
        <f t="shared" si="37"/>
        <v>0.9080467135580917</v>
      </c>
      <c r="I34" s="1">
        <f t="shared" si="38"/>
        <v>1.531404514958116</v>
      </c>
      <c r="J34" s="1">
        <f t="shared" si="8"/>
        <v>0.6529953322145914</v>
      </c>
      <c r="K34" s="1">
        <f t="shared" si="32"/>
        <v>0.04081220826341196</v>
      </c>
      <c r="L34" s="1">
        <f t="shared" si="9"/>
        <v>-3.7017984633405154</v>
      </c>
      <c r="M34" s="1">
        <f t="shared" si="10"/>
        <v>-27.78419811645901</v>
      </c>
      <c r="N34" s="1">
        <f t="shared" si="39"/>
        <v>0.7363654807567054</v>
      </c>
      <c r="O34" s="1">
        <f t="shared" si="12"/>
        <v>-0.6347177576269216</v>
      </c>
      <c r="P34" s="4">
        <f t="shared" si="40"/>
        <v>-0.6347177576269216</v>
      </c>
      <c r="Q34" s="5">
        <f t="shared" si="41"/>
        <v>-36.366648694030125</v>
      </c>
      <c r="T34" s="12">
        <v>0.0154946</v>
      </c>
      <c r="U34">
        <f t="shared" si="33"/>
        <v>29</v>
      </c>
      <c r="V34">
        <f t="shared" si="15"/>
        <v>1822.1237390820797</v>
      </c>
      <c r="W34">
        <f t="shared" si="16"/>
        <v>289.99999999999994</v>
      </c>
      <c r="X34" s="13">
        <f t="shared" si="17"/>
        <v>0.035397249415900695</v>
      </c>
      <c r="Y34" s="1">
        <f t="shared" si="18"/>
        <v>-29.020609680335994</v>
      </c>
      <c r="Z34" s="1">
        <f t="shared" si="19"/>
        <v>28.233078487581196</v>
      </c>
      <c r="AA34" s="1">
        <f t="shared" si="20"/>
        <v>-1.535391681287393</v>
      </c>
      <c r="AB34" s="1">
        <f t="shared" si="21"/>
        <v>-1.535391681287393</v>
      </c>
      <c r="AC34" s="1">
        <f t="shared" si="22"/>
        <v>-87.97146323726324</v>
      </c>
      <c r="AD34" s="1"/>
      <c r="AF34" s="1">
        <f t="shared" si="23"/>
        <v>0.04081220826341196</v>
      </c>
      <c r="AG34" s="13">
        <f t="shared" si="24"/>
        <v>0.035397249415900695</v>
      </c>
      <c r="AK34" s="1">
        <f t="shared" si="25"/>
        <v>-27.78419811645901</v>
      </c>
      <c r="AL34" s="1">
        <f t="shared" si="26"/>
        <v>-29.020609680335994</v>
      </c>
      <c r="AP34" s="1">
        <f t="shared" si="27"/>
        <v>-0.6347177576269216</v>
      </c>
      <c r="AQ34" s="1">
        <f t="shared" si="28"/>
        <v>-1.535391681287393</v>
      </c>
      <c r="AU34" s="1">
        <f t="shared" si="29"/>
        <v>-36.366648694030125</v>
      </c>
      <c r="AV34" s="1">
        <f t="shared" si="30"/>
        <v>-87.97146323726324</v>
      </c>
    </row>
    <row r="35" spans="1:48" ht="13.5">
      <c r="A35">
        <f t="shared" si="31"/>
        <v>30</v>
      </c>
      <c r="B35">
        <f t="shared" si="0"/>
        <v>1884.9555921538756</v>
      </c>
      <c r="C35">
        <f t="shared" si="34"/>
        <v>299.99999999999994</v>
      </c>
      <c r="D35" s="1">
        <f t="shared" si="35"/>
        <v>1.8849555921538756</v>
      </c>
      <c r="E35" s="3">
        <f t="shared" si="3"/>
        <v>0.9375</v>
      </c>
      <c r="F35" s="1">
        <f t="shared" si="36"/>
        <v>-0.2897034322265129</v>
      </c>
      <c r="G35" s="1">
        <f t="shared" si="5"/>
        <v>1.2897034322265128</v>
      </c>
      <c r="H35" s="1">
        <f t="shared" si="37"/>
        <v>0.8916154840267065</v>
      </c>
      <c r="I35" s="1">
        <f t="shared" si="38"/>
        <v>1.5679008624441233</v>
      </c>
      <c r="J35" s="1">
        <f t="shared" si="8"/>
        <v>0.6377954269641445</v>
      </c>
      <c r="K35" s="1">
        <f t="shared" si="32"/>
        <v>0.03986221418525903</v>
      </c>
      <c r="L35" s="1">
        <f t="shared" si="9"/>
        <v>-3.9063719800473824</v>
      </c>
      <c r="M35" s="1">
        <f t="shared" si="10"/>
        <v>-27.98877163316588</v>
      </c>
      <c r="N35" s="1">
        <f t="shared" si="39"/>
        <v>0.6913337297144686</v>
      </c>
      <c r="O35" s="1">
        <f t="shared" si="12"/>
        <v>-0.6048859647426854</v>
      </c>
      <c r="P35" s="4">
        <f t="shared" si="40"/>
        <v>-0.6048859647426854</v>
      </c>
      <c r="Q35" s="5">
        <f t="shared" si="41"/>
        <v>-34.65741286645499</v>
      </c>
      <c r="T35" s="12">
        <v>0.0154946</v>
      </c>
      <c r="U35">
        <f t="shared" si="33"/>
        <v>30</v>
      </c>
      <c r="V35">
        <f t="shared" si="15"/>
        <v>1884.9555921538756</v>
      </c>
      <c r="W35">
        <f t="shared" si="16"/>
        <v>299.99999999999994</v>
      </c>
      <c r="X35" s="13">
        <f t="shared" si="17"/>
        <v>0.03421874647486707</v>
      </c>
      <c r="Y35" s="1">
        <f t="shared" si="18"/>
        <v>-29.314718077674783</v>
      </c>
      <c r="Z35" s="1">
        <f t="shared" si="19"/>
        <v>29.20663291818744</v>
      </c>
      <c r="AA35" s="1">
        <f t="shared" si="20"/>
        <v>-1.5365708988815552</v>
      </c>
      <c r="AB35" s="1">
        <f t="shared" si="21"/>
        <v>-1.5365708988815552</v>
      </c>
      <c r="AC35" s="1">
        <f t="shared" si="22"/>
        <v>-88.0390274285363</v>
      </c>
      <c r="AD35" s="1"/>
      <c r="AF35" s="1">
        <f t="shared" si="23"/>
        <v>0.03986221418525903</v>
      </c>
      <c r="AG35" s="13">
        <f t="shared" si="24"/>
        <v>0.03421874647486707</v>
      </c>
      <c r="AK35" s="1">
        <f t="shared" si="25"/>
        <v>-27.98877163316588</v>
      </c>
      <c r="AL35" s="1">
        <f t="shared" si="26"/>
        <v>-29.314718077674783</v>
      </c>
      <c r="AP35" s="1">
        <f t="shared" si="27"/>
        <v>-0.6048859647426854</v>
      </c>
      <c r="AQ35" s="1">
        <f t="shared" si="28"/>
        <v>-1.5365708988815552</v>
      </c>
      <c r="AU35" s="1">
        <f t="shared" si="29"/>
        <v>-34.65741286645499</v>
      </c>
      <c r="AV35" s="1">
        <f t="shared" si="30"/>
        <v>-88.0390274285363</v>
      </c>
    </row>
    <row r="36" spans="1:48" ht="13.5">
      <c r="A36">
        <f t="shared" si="31"/>
        <v>31</v>
      </c>
      <c r="B36">
        <f t="shared" si="0"/>
        <v>1947.7874452256715</v>
      </c>
      <c r="C36">
        <f t="shared" si="34"/>
        <v>309.99999999999994</v>
      </c>
      <c r="D36" s="1">
        <f t="shared" si="35"/>
        <v>1.9477874452256716</v>
      </c>
      <c r="E36" s="3">
        <f t="shared" si="3"/>
        <v>0.9375</v>
      </c>
      <c r="F36" s="1">
        <f t="shared" si="36"/>
        <v>-0.3451167681418854</v>
      </c>
      <c r="G36" s="1">
        <f t="shared" si="5"/>
        <v>1.3451167681418854</v>
      </c>
      <c r="H36" s="1">
        <f t="shared" si="37"/>
        <v>0.8716654555202358</v>
      </c>
      <c r="I36" s="1">
        <f t="shared" si="38"/>
        <v>1.602853638447307</v>
      </c>
      <c r="J36" s="1">
        <f t="shared" si="8"/>
        <v>0.6238872820407392</v>
      </c>
      <c r="K36" s="1">
        <f t="shared" si="32"/>
        <v>0.0389929551275462</v>
      </c>
      <c r="L36" s="1">
        <f t="shared" si="9"/>
        <v>-4.097877347685229</v>
      </c>
      <c r="M36" s="1">
        <f t="shared" si="10"/>
        <v>-28.180277000803727</v>
      </c>
      <c r="N36" s="1">
        <f t="shared" si="39"/>
        <v>0.6480221466009491</v>
      </c>
      <c r="O36" s="1">
        <f t="shared" si="12"/>
        <v>-0.574983557145647</v>
      </c>
      <c r="P36" s="4">
        <f t="shared" si="40"/>
        <v>-0.574983557145647</v>
      </c>
      <c r="Q36" s="5">
        <f t="shared" si="41"/>
        <v>-32.94413111386476</v>
      </c>
      <c r="T36" s="12">
        <v>0.0154946</v>
      </c>
      <c r="U36">
        <f t="shared" si="33"/>
        <v>31</v>
      </c>
      <c r="V36">
        <f t="shared" si="15"/>
        <v>1947.7874452256715</v>
      </c>
      <c r="W36">
        <f t="shared" si="16"/>
        <v>309.99999999999994</v>
      </c>
      <c r="X36" s="13">
        <f t="shared" si="17"/>
        <v>0.03311614664429915</v>
      </c>
      <c r="Y36" s="1">
        <f t="shared" si="18"/>
        <v>-29.599204058803924</v>
      </c>
      <c r="Z36" s="1">
        <f t="shared" si="19"/>
        <v>30.18018734879369</v>
      </c>
      <c r="AA36" s="1">
        <f t="shared" si="20"/>
        <v>-1.5376741241967793</v>
      </c>
      <c r="AB36" s="1">
        <f t="shared" si="21"/>
        <v>-1.5376741241967793</v>
      </c>
      <c r="AC36" s="1">
        <f t="shared" si="22"/>
        <v>-88.10223758295064</v>
      </c>
      <c r="AD36" s="1"/>
      <c r="AF36" s="1">
        <f t="shared" si="23"/>
        <v>0.0389929551275462</v>
      </c>
      <c r="AG36" s="13">
        <f t="shared" si="24"/>
        <v>0.03311614664429915</v>
      </c>
      <c r="AK36" s="1">
        <f t="shared" si="25"/>
        <v>-28.180277000803727</v>
      </c>
      <c r="AL36" s="1">
        <f t="shared" si="26"/>
        <v>-29.599204058803924</v>
      </c>
      <c r="AP36" s="1">
        <f t="shared" si="27"/>
        <v>-0.574983557145647</v>
      </c>
      <c r="AQ36" s="1">
        <f t="shared" si="28"/>
        <v>-1.5376741241967793</v>
      </c>
      <c r="AU36" s="1">
        <f t="shared" si="29"/>
        <v>-32.94413111386476</v>
      </c>
      <c r="AV36" s="1">
        <f t="shared" si="30"/>
        <v>-88.10223758295064</v>
      </c>
    </row>
    <row r="37" spans="1:48" ht="13.5">
      <c r="A37">
        <f t="shared" si="31"/>
        <v>32</v>
      </c>
      <c r="B37">
        <f t="shared" si="0"/>
        <v>2010.6192982974674</v>
      </c>
      <c r="C37">
        <f t="shared" si="34"/>
        <v>319.99999999999994</v>
      </c>
      <c r="D37" s="1">
        <f t="shared" si="35"/>
        <v>2.0106192982974673</v>
      </c>
      <c r="E37" s="3">
        <f t="shared" si="3"/>
        <v>0.9375</v>
      </c>
      <c r="F37" s="1">
        <f t="shared" si="36"/>
        <v>-0.3991680858422553</v>
      </c>
      <c r="G37" s="1">
        <f t="shared" si="5"/>
        <v>1.3991680858422553</v>
      </c>
      <c r="H37" s="1">
        <f t="shared" si="37"/>
        <v>0.8482753616868934</v>
      </c>
      <c r="I37" s="1">
        <f t="shared" si="38"/>
        <v>1.6362281080841115</v>
      </c>
      <c r="J37" s="1">
        <f t="shared" si="8"/>
        <v>0.6111617292596921</v>
      </c>
      <c r="K37" s="1">
        <f t="shared" si="32"/>
        <v>0.03819760807873076</v>
      </c>
      <c r="L37" s="1">
        <f t="shared" si="9"/>
        <v>-4.276876979083086</v>
      </c>
      <c r="M37" s="1">
        <f t="shared" si="10"/>
        <v>-28.35927663220158</v>
      </c>
      <c r="N37" s="1">
        <f t="shared" si="39"/>
        <v>0.6062712337926563</v>
      </c>
      <c r="O37" s="1">
        <f t="shared" si="12"/>
        <v>-0.5450179464695921</v>
      </c>
      <c r="P37" s="4">
        <f t="shared" si="40"/>
        <v>-0.5450179464695921</v>
      </c>
      <c r="Q37" s="5">
        <f t="shared" si="41"/>
        <v>-31.227228091594654</v>
      </c>
      <c r="T37" s="12">
        <v>0.0154946</v>
      </c>
      <c r="U37">
        <f t="shared" si="33"/>
        <v>32</v>
      </c>
      <c r="V37">
        <f t="shared" si="15"/>
        <v>2010.6192982974674</v>
      </c>
      <c r="W37">
        <f t="shared" si="16"/>
        <v>319.99999999999994</v>
      </c>
      <c r="X37" s="13">
        <f t="shared" si="17"/>
        <v>0.03208234940159612</v>
      </c>
      <c r="Y37" s="1">
        <f t="shared" si="18"/>
        <v>-29.87467671374974</v>
      </c>
      <c r="Z37" s="1">
        <f t="shared" si="19"/>
        <v>31.15374177939994</v>
      </c>
      <c r="AA37" s="1">
        <f t="shared" si="20"/>
        <v>-1.5387084712377843</v>
      </c>
      <c r="AB37" s="1">
        <f t="shared" si="21"/>
        <v>-1.5387084712377843</v>
      </c>
      <c r="AC37" s="1">
        <f t="shared" si="22"/>
        <v>-88.16150130295206</v>
      </c>
      <c r="AD37" s="1"/>
      <c r="AF37" s="1">
        <f t="shared" si="23"/>
        <v>0.03819760807873076</v>
      </c>
      <c r="AG37" s="13">
        <f t="shared" si="24"/>
        <v>0.03208234940159612</v>
      </c>
      <c r="AK37" s="1">
        <f t="shared" si="25"/>
        <v>-28.35927663220158</v>
      </c>
      <c r="AL37" s="1">
        <f t="shared" si="26"/>
        <v>-29.87467671374974</v>
      </c>
      <c r="AP37" s="1">
        <f t="shared" si="27"/>
        <v>-0.5450179464695921</v>
      </c>
      <c r="AQ37" s="1">
        <f t="shared" si="28"/>
        <v>-1.5387084712377843</v>
      </c>
      <c r="AU37" s="1">
        <f t="shared" si="29"/>
        <v>-31.227228091594654</v>
      </c>
      <c r="AV37" s="1">
        <f t="shared" si="30"/>
        <v>-88.16150130295206</v>
      </c>
    </row>
    <row r="38" spans="1:48" ht="13.5">
      <c r="A38">
        <f t="shared" si="31"/>
        <v>33</v>
      </c>
      <c r="B38">
        <f t="shared" si="0"/>
        <v>2073.4511513692632</v>
      </c>
      <c r="C38">
        <f t="shared" si="34"/>
        <v>329.99999999999994</v>
      </c>
      <c r="D38" s="1">
        <f t="shared" si="35"/>
        <v>2.0734511513692633</v>
      </c>
      <c r="E38" s="3">
        <f t="shared" si="3"/>
        <v>0.9375</v>
      </c>
      <c r="F38" s="1">
        <f t="shared" si="36"/>
        <v>-0.45164406947035785</v>
      </c>
      <c r="G38" s="1">
        <f t="shared" si="5"/>
        <v>1.4516440694703578</v>
      </c>
      <c r="H38" s="1">
        <f t="shared" si="37"/>
        <v>0.8215375125411222</v>
      </c>
      <c r="I38" s="1">
        <f t="shared" si="38"/>
        <v>1.6679911237595708</v>
      </c>
      <c r="J38" s="1">
        <f t="shared" si="8"/>
        <v>0.5995235740499918</v>
      </c>
      <c r="K38" s="1">
        <f t="shared" si="32"/>
        <v>0.03747022337812449</v>
      </c>
      <c r="L38" s="1">
        <f t="shared" si="9"/>
        <v>-4.44387470406203</v>
      </c>
      <c r="M38" s="1">
        <f t="shared" si="10"/>
        <v>-28.526274357180526</v>
      </c>
      <c r="N38" s="1">
        <f t="shared" si="39"/>
        <v>0.5659359135058952</v>
      </c>
      <c r="O38" s="1">
        <f t="shared" si="12"/>
        <v>-0.5149956988072367</v>
      </c>
      <c r="P38" s="4">
        <f t="shared" si="40"/>
        <v>-0.5149956988072367</v>
      </c>
      <c r="Q38" s="5">
        <f t="shared" si="41"/>
        <v>-29.50708000904519</v>
      </c>
      <c r="T38" s="12">
        <v>0.0154946</v>
      </c>
      <c r="U38">
        <f t="shared" si="33"/>
        <v>33</v>
      </c>
      <c r="V38">
        <f t="shared" si="15"/>
        <v>2073.4511513692632</v>
      </c>
      <c r="W38">
        <f t="shared" si="16"/>
        <v>329.99999999999994</v>
      </c>
      <c r="X38" s="13">
        <f t="shared" si="17"/>
        <v>0.031111112670044173</v>
      </c>
      <c r="Y38" s="1">
        <f t="shared" si="18"/>
        <v>-30.141689126704676</v>
      </c>
      <c r="Z38" s="1">
        <f t="shared" si="19"/>
        <v>32.127296210006186</v>
      </c>
      <c r="AA38" s="1">
        <f t="shared" si="20"/>
        <v>-1.539680193189752</v>
      </c>
      <c r="AB38" s="1">
        <f t="shared" si="21"/>
        <v>-1.539680193189752</v>
      </c>
      <c r="AC38" s="1">
        <f t="shared" si="22"/>
        <v>-88.21717686966002</v>
      </c>
      <c r="AD38" s="1"/>
      <c r="AF38" s="1">
        <f t="shared" si="23"/>
        <v>0.03747022337812449</v>
      </c>
      <c r="AG38" s="13">
        <f t="shared" si="24"/>
        <v>0.031111112670044173</v>
      </c>
      <c r="AK38" s="1">
        <f t="shared" si="25"/>
        <v>-28.526274357180526</v>
      </c>
      <c r="AL38" s="1">
        <f t="shared" si="26"/>
        <v>-30.141689126704676</v>
      </c>
      <c r="AP38" s="1">
        <f t="shared" si="27"/>
        <v>-0.5149956988072367</v>
      </c>
      <c r="AQ38" s="1">
        <f t="shared" si="28"/>
        <v>-1.539680193189752</v>
      </c>
      <c r="AU38" s="1">
        <f t="shared" si="29"/>
        <v>-29.50708000904519</v>
      </c>
      <c r="AV38" s="1">
        <f t="shared" si="30"/>
        <v>-88.21717686966002</v>
      </c>
    </row>
    <row r="39" spans="1:48" ht="13.5">
      <c r="A39">
        <f t="shared" si="31"/>
        <v>34</v>
      </c>
      <c r="B39">
        <f t="shared" si="0"/>
        <v>2136.283004441059</v>
      </c>
      <c r="C39">
        <f t="shared" si="34"/>
        <v>339.99999999999994</v>
      </c>
      <c r="D39" s="1">
        <f t="shared" si="35"/>
        <v>2.136283004441059</v>
      </c>
      <c r="E39" s="3">
        <f t="shared" si="3"/>
        <v>0.9375</v>
      </c>
      <c r="F39" s="1">
        <f t="shared" si="36"/>
        <v>-0.5023376202928088</v>
      </c>
      <c r="G39" s="1">
        <f t="shared" si="5"/>
        <v>1.502337620292809</v>
      </c>
      <c r="H39" s="1">
        <f t="shared" si="37"/>
        <v>0.7915574301581394</v>
      </c>
      <c r="I39" s="1">
        <f t="shared" si="38"/>
        <v>1.6981111537781082</v>
      </c>
      <c r="J39" s="1">
        <f t="shared" si="8"/>
        <v>0.5888896011165767</v>
      </c>
      <c r="K39" s="1">
        <f t="shared" si="32"/>
        <v>0.036805600069786046</v>
      </c>
      <c r="L39" s="1">
        <f t="shared" si="9"/>
        <v>-4.599322291686533</v>
      </c>
      <c r="M39" s="1">
        <f t="shared" si="10"/>
        <v>-28.681721944805027</v>
      </c>
      <c r="N39" s="1">
        <f t="shared" si="39"/>
        <v>0.5268838505181432</v>
      </c>
      <c r="O39" s="1">
        <f t="shared" si="12"/>
        <v>-0.48492266227511505</v>
      </c>
      <c r="P39" s="4">
        <f t="shared" si="40"/>
        <v>-0.48492266227511505</v>
      </c>
      <c r="Q39" s="5">
        <f t="shared" si="41"/>
        <v>-27.784021938611875</v>
      </c>
      <c r="T39" s="12">
        <v>0.0154946</v>
      </c>
      <c r="U39">
        <f t="shared" si="33"/>
        <v>34</v>
      </c>
      <c r="V39">
        <f t="shared" si="15"/>
        <v>2136.283004441059</v>
      </c>
      <c r="W39">
        <f t="shared" si="16"/>
        <v>339.99999999999994</v>
      </c>
      <c r="X39" s="13">
        <f t="shared" si="17"/>
        <v>0.030196926951259688</v>
      </c>
      <c r="Y39" s="1">
        <f t="shared" si="18"/>
        <v>-30.40074503225945</v>
      </c>
      <c r="Z39" s="1">
        <f t="shared" si="19"/>
        <v>33.100850640612435</v>
      </c>
      <c r="AA39" s="1">
        <f t="shared" si="20"/>
        <v>-1.540594808759403</v>
      </c>
      <c r="AB39" s="1">
        <f t="shared" si="21"/>
        <v>-1.540594808759403</v>
      </c>
      <c r="AC39" s="1">
        <f t="shared" si="22"/>
        <v>-88.26958048167798</v>
      </c>
      <c r="AD39" s="1"/>
      <c r="AF39" s="1">
        <f t="shared" si="23"/>
        <v>0.036805600069786046</v>
      </c>
      <c r="AG39" s="13">
        <f t="shared" si="24"/>
        <v>0.030196926951259688</v>
      </c>
      <c r="AK39" s="1">
        <f t="shared" si="25"/>
        <v>-28.681721944805027</v>
      </c>
      <c r="AL39" s="1">
        <f t="shared" si="26"/>
        <v>-30.40074503225945</v>
      </c>
      <c r="AP39" s="1">
        <f t="shared" si="27"/>
        <v>-0.48492266227511505</v>
      </c>
      <c r="AQ39" s="1">
        <f t="shared" si="28"/>
        <v>-1.540594808759403</v>
      </c>
      <c r="AU39" s="1">
        <f t="shared" si="29"/>
        <v>-27.784021938611875</v>
      </c>
      <c r="AV39" s="1">
        <f t="shared" si="30"/>
        <v>-88.26958048167798</v>
      </c>
    </row>
    <row r="40" spans="1:48" ht="13.5">
      <c r="A40">
        <f t="shared" si="31"/>
        <v>35</v>
      </c>
      <c r="B40">
        <f t="shared" si="0"/>
        <v>2199.114857512855</v>
      </c>
      <c r="C40">
        <f t="shared" si="34"/>
        <v>349.99999999999994</v>
      </c>
      <c r="D40" s="1">
        <f t="shared" si="35"/>
        <v>2.199114857512855</v>
      </c>
      <c r="E40" s="3">
        <f t="shared" si="3"/>
        <v>0.9375</v>
      </c>
      <c r="F40" s="1">
        <f t="shared" si="36"/>
        <v>-0.5510486740241934</v>
      </c>
      <c r="G40" s="1">
        <f t="shared" si="5"/>
        <v>1.5510486740241936</v>
      </c>
      <c r="H40" s="1">
        <f t="shared" si="37"/>
        <v>0.7584534322265133</v>
      </c>
      <c r="I40" s="1">
        <f t="shared" si="38"/>
        <v>1.7265583100632271</v>
      </c>
      <c r="J40" s="1">
        <f t="shared" si="8"/>
        <v>0.5791869259042747</v>
      </c>
      <c r="K40" s="1">
        <f t="shared" si="32"/>
        <v>0.03619918286901717</v>
      </c>
      <c r="L40" s="1">
        <f t="shared" si="9"/>
        <v>-4.743625002230423</v>
      </c>
      <c r="M40" s="1">
        <f t="shared" si="10"/>
        <v>-28.826024655348917</v>
      </c>
      <c r="N40" s="1">
        <f t="shared" si="39"/>
        <v>0.48899395933120976</v>
      </c>
      <c r="O40" s="1">
        <f t="shared" si="12"/>
        <v>-0.4548040730770465</v>
      </c>
      <c r="P40" s="4">
        <f t="shared" si="40"/>
        <v>-0.4548040730770465</v>
      </c>
      <c r="Q40" s="5">
        <f t="shared" si="41"/>
        <v>-26.058353892674237</v>
      </c>
      <c r="T40" s="12">
        <v>0.0154946</v>
      </c>
      <c r="U40">
        <f t="shared" si="33"/>
        <v>35</v>
      </c>
      <c r="V40">
        <f t="shared" si="15"/>
        <v>2199.114857512855</v>
      </c>
      <c r="W40">
        <f t="shared" si="16"/>
        <v>349.99999999999994</v>
      </c>
      <c r="X40" s="13">
        <f t="shared" si="17"/>
        <v>0.02933491096337122</v>
      </c>
      <c r="Y40" s="1">
        <f t="shared" si="18"/>
        <v>-30.652304512120025</v>
      </c>
      <c r="Z40" s="1">
        <f t="shared" si="19"/>
        <v>34.074405071218685</v>
      </c>
      <c r="AA40" s="1">
        <f t="shared" si="20"/>
        <v>-1.5414572069053982</v>
      </c>
      <c r="AB40" s="1">
        <f t="shared" si="21"/>
        <v>-1.5414572069053982</v>
      </c>
      <c r="AC40" s="1">
        <f t="shared" si="22"/>
        <v>-88.3189922557034</v>
      </c>
      <c r="AD40" s="1"/>
      <c r="AF40" s="1">
        <f t="shared" si="23"/>
        <v>0.03619918286901717</v>
      </c>
      <c r="AG40" s="13">
        <f t="shared" si="24"/>
        <v>0.02933491096337122</v>
      </c>
      <c r="AK40" s="1">
        <f t="shared" si="25"/>
        <v>-28.826024655348917</v>
      </c>
      <c r="AL40" s="1">
        <f t="shared" si="26"/>
        <v>-30.652304512120025</v>
      </c>
      <c r="AP40" s="1">
        <f t="shared" si="27"/>
        <v>-0.4548040730770465</v>
      </c>
      <c r="AQ40" s="1">
        <f t="shared" si="28"/>
        <v>-1.5414572069053982</v>
      </c>
      <c r="AU40" s="1">
        <f t="shared" si="29"/>
        <v>-26.058353892674237</v>
      </c>
      <c r="AV40" s="1">
        <f t="shared" si="30"/>
        <v>-88.3189922557034</v>
      </c>
    </row>
    <row r="41" spans="1:48" ht="13.5">
      <c r="A41">
        <f t="shared" si="31"/>
        <v>36</v>
      </c>
      <c r="B41">
        <f t="shared" si="0"/>
        <v>2261.9467105846506</v>
      </c>
      <c r="C41">
        <f t="shared" si="34"/>
        <v>359.99999999999994</v>
      </c>
      <c r="D41" s="1">
        <f t="shared" si="35"/>
        <v>2.2619467105846507</v>
      </c>
      <c r="E41" s="3">
        <f t="shared" si="3"/>
        <v>0.9375</v>
      </c>
      <c r="F41" s="1">
        <f t="shared" si="36"/>
        <v>-0.5975849903893963</v>
      </c>
      <c r="G41" s="1">
        <f t="shared" si="5"/>
        <v>1.5975849903893962</v>
      </c>
      <c r="H41" s="1">
        <f t="shared" si="37"/>
        <v>0.7223561651023026</v>
      </c>
      <c r="I41" s="1">
        <f t="shared" si="38"/>
        <v>1.7533043748245176</v>
      </c>
      <c r="J41" s="1">
        <f t="shared" si="8"/>
        <v>0.5703516253988055</v>
      </c>
      <c r="K41" s="1">
        <f t="shared" si="32"/>
        <v>0.03564697658742534</v>
      </c>
      <c r="L41" s="1">
        <f t="shared" si="9"/>
        <v>-4.87714632908713</v>
      </c>
      <c r="M41" s="1">
        <f t="shared" si="10"/>
        <v>-28.959545982205626</v>
      </c>
      <c r="N41" s="1">
        <f t="shared" si="39"/>
        <v>0.45215507747492995</v>
      </c>
      <c r="O41" s="1">
        <f t="shared" si="12"/>
        <v>-0.42464464427019055</v>
      </c>
      <c r="P41" s="4">
        <f t="shared" si="40"/>
        <v>-0.42464464427019055</v>
      </c>
      <c r="Q41" s="5">
        <f t="shared" si="41"/>
        <v>-24.330345909516115</v>
      </c>
      <c r="T41" s="12">
        <v>0.0154946</v>
      </c>
      <c r="U41">
        <f t="shared" si="33"/>
        <v>36</v>
      </c>
      <c r="V41">
        <f t="shared" si="15"/>
        <v>2261.9467105846506</v>
      </c>
      <c r="W41">
        <f t="shared" si="16"/>
        <v>359.99999999999994</v>
      </c>
      <c r="X41" s="13">
        <f t="shared" si="17"/>
        <v>0.028520724618476465</v>
      </c>
      <c r="Y41" s="1">
        <f t="shared" si="18"/>
        <v>-30.89678889350859</v>
      </c>
      <c r="Z41" s="1">
        <f t="shared" si="19"/>
        <v>35.04795950182493</v>
      </c>
      <c r="AA41" s="1">
        <f t="shared" si="20"/>
        <v>-1.542271734149976</v>
      </c>
      <c r="AB41" s="1">
        <f t="shared" si="21"/>
        <v>-1.542271734149976</v>
      </c>
      <c r="AC41" s="1">
        <f t="shared" si="22"/>
        <v>-88.36566122911614</v>
      </c>
      <c r="AD41" s="1"/>
      <c r="AF41" s="1">
        <f t="shared" si="23"/>
        <v>0.03564697658742534</v>
      </c>
      <c r="AG41" s="13">
        <f t="shared" si="24"/>
        <v>0.028520724618476465</v>
      </c>
      <c r="AK41" s="1">
        <f t="shared" si="25"/>
        <v>-28.959545982205626</v>
      </c>
      <c r="AL41" s="1">
        <f t="shared" si="26"/>
        <v>-30.89678889350859</v>
      </c>
      <c r="AP41" s="1">
        <f t="shared" si="27"/>
        <v>-0.42464464427019055</v>
      </c>
      <c r="AQ41" s="1">
        <f t="shared" si="28"/>
        <v>-1.542271734149976</v>
      </c>
      <c r="AU41" s="1">
        <f t="shared" si="29"/>
        <v>-24.330345909516115</v>
      </c>
      <c r="AV41" s="1">
        <f t="shared" si="30"/>
        <v>-88.36566122911614</v>
      </c>
    </row>
    <row r="42" spans="1:48" ht="13.5">
      <c r="A42">
        <f t="shared" si="31"/>
        <v>37</v>
      </c>
      <c r="B42">
        <f t="shared" si="0"/>
        <v>2324.7785636564467</v>
      </c>
      <c r="C42">
        <f t="shared" si="34"/>
        <v>370</v>
      </c>
      <c r="D42" s="1">
        <f t="shared" si="35"/>
        <v>2.3247785636564466</v>
      </c>
      <c r="E42" s="3">
        <f t="shared" si="3"/>
        <v>0.9375</v>
      </c>
      <c r="F42" s="1">
        <f t="shared" si="36"/>
        <v>-0.6417629118081454</v>
      </c>
      <c r="G42" s="1">
        <f t="shared" si="5"/>
        <v>1.6417629118081454</v>
      </c>
      <c r="H42" s="1">
        <f t="shared" si="37"/>
        <v>0.6834080882075735</v>
      </c>
      <c r="I42" s="1">
        <f t="shared" si="38"/>
        <v>1.7783228260403932</v>
      </c>
      <c r="J42" s="1">
        <f t="shared" si="8"/>
        <v>0.5623275961803832</v>
      </c>
      <c r="K42" s="1">
        <f t="shared" si="32"/>
        <v>0.03514547476127395</v>
      </c>
      <c r="L42" s="1">
        <f t="shared" si="9"/>
        <v>-5.000212060034991</v>
      </c>
      <c r="M42" s="1">
        <f t="shared" si="10"/>
        <v>-29.082611713153486</v>
      </c>
      <c r="N42" s="1">
        <f t="shared" si="39"/>
        <v>0.4162647866462681</v>
      </c>
      <c r="O42" s="1">
        <f t="shared" si="12"/>
        <v>-0.3944486405352241</v>
      </c>
      <c r="P42" s="4">
        <f t="shared" si="40"/>
        <v>-0.3944486405352241</v>
      </c>
      <c r="Q42" s="5">
        <f t="shared" si="41"/>
        <v>-22.600242337341268</v>
      </c>
      <c r="T42" s="12">
        <v>0.0154946</v>
      </c>
      <c r="U42">
        <f t="shared" si="33"/>
        <v>37</v>
      </c>
      <c r="V42">
        <f t="shared" si="15"/>
        <v>2324.7785636564467</v>
      </c>
      <c r="W42">
        <f t="shared" si="16"/>
        <v>370</v>
      </c>
      <c r="X42" s="13">
        <f t="shared" si="17"/>
        <v>0.027750496070226453</v>
      </c>
      <c r="Y42" s="1">
        <f t="shared" si="18"/>
        <v>-31.134584979736832</v>
      </c>
      <c r="Z42" s="1">
        <f t="shared" si="19"/>
        <v>36.02151393243118</v>
      </c>
      <c r="AA42" s="1">
        <f t="shared" si="20"/>
        <v>-1.543042267759752</v>
      </c>
      <c r="AB42" s="1">
        <f t="shared" si="21"/>
        <v>-1.543042267759752</v>
      </c>
      <c r="AC42" s="1">
        <f t="shared" si="22"/>
        <v>-88.40980955292927</v>
      </c>
      <c r="AD42" s="1"/>
      <c r="AF42" s="1">
        <f t="shared" si="23"/>
        <v>0.03514547476127395</v>
      </c>
      <c r="AG42" s="13">
        <f t="shared" si="24"/>
        <v>0.027750496070226453</v>
      </c>
      <c r="AK42" s="1">
        <f t="shared" si="25"/>
        <v>-29.082611713153486</v>
      </c>
      <c r="AL42" s="1">
        <f t="shared" si="26"/>
        <v>-31.134584979736832</v>
      </c>
      <c r="AP42" s="1">
        <f t="shared" si="27"/>
        <v>-0.3944486405352241</v>
      </c>
      <c r="AQ42" s="1">
        <f t="shared" si="28"/>
        <v>-1.543042267759752</v>
      </c>
      <c r="AU42" s="1">
        <f t="shared" si="29"/>
        <v>-22.600242337341268</v>
      </c>
      <c r="AV42" s="1">
        <f t="shared" si="30"/>
        <v>-88.40980955292927</v>
      </c>
    </row>
    <row r="43" spans="1:48" ht="13.5">
      <c r="A43">
        <f t="shared" si="31"/>
        <v>38</v>
      </c>
      <c r="B43">
        <f t="shared" si="0"/>
        <v>2387.6104167282424</v>
      </c>
      <c r="C43">
        <f t="shared" si="34"/>
        <v>379.99999999999994</v>
      </c>
      <c r="D43" s="1">
        <f t="shared" si="35"/>
        <v>2.3876104167282426</v>
      </c>
      <c r="E43" s="3">
        <f t="shared" si="3"/>
        <v>0.9375</v>
      </c>
      <c r="F43" s="1">
        <f t="shared" si="36"/>
        <v>-0.6834080882075732</v>
      </c>
      <c r="G43" s="1">
        <f t="shared" si="5"/>
        <v>1.6834080882075733</v>
      </c>
      <c r="H43" s="1">
        <f t="shared" si="37"/>
        <v>0.6417629118081458</v>
      </c>
      <c r="I43" s="1">
        <f t="shared" si="38"/>
        <v>1.8015888616482802</v>
      </c>
      <c r="J43" s="1">
        <f t="shared" si="8"/>
        <v>0.5550655986433533</v>
      </c>
      <c r="K43" s="1">
        <f t="shared" si="32"/>
        <v>0.03469159991520958</v>
      </c>
      <c r="L43" s="1">
        <f t="shared" si="9"/>
        <v>-5.1131137629405545</v>
      </c>
      <c r="M43" s="1">
        <f t="shared" si="10"/>
        <v>-29.19551341605905</v>
      </c>
      <c r="N43" s="1">
        <f t="shared" si="39"/>
        <v>0.3812283642354776</v>
      </c>
      <c r="O43" s="1">
        <f t="shared" si="12"/>
        <v>-0.3642199415634489</v>
      </c>
      <c r="P43" s="4">
        <f t="shared" si="40"/>
        <v>-0.3642199415634489</v>
      </c>
      <c r="Q43" s="5">
        <f t="shared" si="41"/>
        <v>-20.868265466087095</v>
      </c>
      <c r="T43" s="12">
        <v>0.0154946</v>
      </c>
      <c r="U43">
        <f t="shared" si="33"/>
        <v>38</v>
      </c>
      <c r="V43">
        <f t="shared" si="15"/>
        <v>2387.6104167282424</v>
      </c>
      <c r="W43">
        <f t="shared" si="16"/>
        <v>379.99999999999994</v>
      </c>
      <c r="X43" s="13">
        <f t="shared" si="17"/>
        <v>0.027020760248075534</v>
      </c>
      <c r="Y43" s="1">
        <f t="shared" si="18"/>
        <v>-31.366048719233703</v>
      </c>
      <c r="Z43" s="1">
        <f t="shared" si="19"/>
        <v>36.995068363037426</v>
      </c>
      <c r="AA43" s="1">
        <f t="shared" si="20"/>
        <v>-1.5437722773931093</v>
      </c>
      <c r="AB43" s="1">
        <f t="shared" si="21"/>
        <v>-1.5437722773931093</v>
      </c>
      <c r="AC43" s="1">
        <f t="shared" si="22"/>
        <v>-88.45163602392455</v>
      </c>
      <c r="AD43" s="1"/>
      <c r="AF43" s="1">
        <f t="shared" si="23"/>
        <v>0.03469159991520958</v>
      </c>
      <c r="AG43" s="13">
        <f t="shared" si="24"/>
        <v>0.027020760248075534</v>
      </c>
      <c r="AK43" s="1">
        <f t="shared" si="25"/>
        <v>-29.19551341605905</v>
      </c>
      <c r="AL43" s="1">
        <f t="shared" si="26"/>
        <v>-31.366048719233703</v>
      </c>
      <c r="AP43" s="1">
        <f t="shared" si="27"/>
        <v>-0.3642199415634489</v>
      </c>
      <c r="AQ43" s="1">
        <f t="shared" si="28"/>
        <v>-1.5437722773931093</v>
      </c>
      <c r="AU43" s="1">
        <f t="shared" si="29"/>
        <v>-20.868265466087095</v>
      </c>
      <c r="AV43" s="1">
        <f t="shared" si="30"/>
        <v>-88.45163602392455</v>
      </c>
    </row>
    <row r="44" spans="1:48" ht="13.5">
      <c r="A44">
        <f t="shared" si="31"/>
        <v>39</v>
      </c>
      <c r="B44">
        <f t="shared" si="0"/>
        <v>2450.4422698000385</v>
      </c>
      <c r="C44">
        <f t="shared" si="34"/>
        <v>390</v>
      </c>
      <c r="D44" s="1">
        <f t="shared" si="35"/>
        <v>2.4504422698000385</v>
      </c>
      <c r="E44" s="3">
        <f t="shared" si="3"/>
        <v>0.9375</v>
      </c>
      <c r="F44" s="1">
        <f t="shared" si="36"/>
        <v>-0.7223561651023023</v>
      </c>
      <c r="G44" s="1">
        <f t="shared" si="5"/>
        <v>1.7223561651023023</v>
      </c>
      <c r="H44" s="1">
        <f t="shared" si="37"/>
        <v>0.5975849903893967</v>
      </c>
      <c r="I44" s="1">
        <f t="shared" si="38"/>
        <v>1.8230794223523572</v>
      </c>
      <c r="J44" s="1">
        <f t="shared" si="8"/>
        <v>0.5485224547758206</v>
      </c>
      <c r="K44" s="1">
        <f t="shared" si="32"/>
        <v>0.03428265342348879</v>
      </c>
      <c r="L44" s="1">
        <f t="shared" si="9"/>
        <v>-5.216111781635143</v>
      </c>
      <c r="M44" s="1">
        <f t="shared" si="10"/>
        <v>-29.29851143475364</v>
      </c>
      <c r="N44" s="1">
        <f t="shared" si="39"/>
        <v>0.34695784907757576</v>
      </c>
      <c r="O44" s="1">
        <f t="shared" si="12"/>
        <v>-0.3339620961440643</v>
      </c>
      <c r="P44" s="4">
        <f t="shared" si="40"/>
        <v>-0.3339620961440643</v>
      </c>
      <c r="Q44" s="5">
        <f t="shared" si="41"/>
        <v>-19.134618626397106</v>
      </c>
      <c r="T44" s="12">
        <v>0.0154946</v>
      </c>
      <c r="U44">
        <f t="shared" si="33"/>
        <v>39</v>
      </c>
      <c r="V44">
        <f t="shared" si="15"/>
        <v>2450.4422698000385</v>
      </c>
      <c r="W44">
        <f t="shared" si="16"/>
        <v>390</v>
      </c>
      <c r="X44" s="13">
        <f t="shared" si="17"/>
        <v>0.02632840682281555</v>
      </c>
      <c r="Y44" s="1">
        <f t="shared" si="18"/>
        <v>-31.591508400099492</v>
      </c>
      <c r="Z44" s="1">
        <f t="shared" si="19"/>
        <v>37.968622793643675</v>
      </c>
      <c r="AA44" s="1">
        <f t="shared" si="20"/>
        <v>-1.5444648772800624</v>
      </c>
      <c r="AB44" s="1">
        <f t="shared" si="21"/>
        <v>-1.5444648772800624</v>
      </c>
      <c r="AC44" s="1">
        <f t="shared" si="22"/>
        <v>-88.49131907433821</v>
      </c>
      <c r="AD44" s="1"/>
      <c r="AF44" s="1">
        <f t="shared" si="23"/>
        <v>0.03428265342348879</v>
      </c>
      <c r="AG44" s="13">
        <f t="shared" si="24"/>
        <v>0.02632840682281555</v>
      </c>
      <c r="AK44" s="1">
        <f t="shared" si="25"/>
        <v>-29.29851143475364</v>
      </c>
      <c r="AL44" s="1">
        <f t="shared" si="26"/>
        <v>-31.591508400099492</v>
      </c>
      <c r="AP44" s="1">
        <f t="shared" si="27"/>
        <v>-0.3339620961440643</v>
      </c>
      <c r="AQ44" s="1">
        <f t="shared" si="28"/>
        <v>-1.5444648772800624</v>
      </c>
      <c r="AU44" s="1">
        <f t="shared" si="29"/>
        <v>-19.134618626397106</v>
      </c>
      <c r="AV44" s="1">
        <f t="shared" si="30"/>
        <v>-88.49131907433821</v>
      </c>
    </row>
    <row r="45" spans="1:48" ht="13.5">
      <c r="A45">
        <f t="shared" si="31"/>
        <v>40</v>
      </c>
      <c r="B45">
        <f t="shared" si="0"/>
        <v>2513.274122871834</v>
      </c>
      <c r="C45">
        <f t="shared" si="34"/>
        <v>399.99999999999994</v>
      </c>
      <c r="D45" s="1">
        <f t="shared" si="35"/>
        <v>2.513274122871834</v>
      </c>
      <c r="E45" s="3">
        <f t="shared" si="3"/>
        <v>0.9375</v>
      </c>
      <c r="F45" s="1">
        <f t="shared" si="36"/>
        <v>-0.758453432226513</v>
      </c>
      <c r="G45" s="1">
        <f t="shared" si="5"/>
        <v>1.758453432226513</v>
      </c>
      <c r="H45" s="1">
        <f t="shared" si="37"/>
        <v>0.551048674024194</v>
      </c>
      <c r="I45" s="1">
        <f t="shared" si="38"/>
        <v>1.842773212973595</v>
      </c>
      <c r="J45" s="1">
        <f t="shared" si="8"/>
        <v>0.5426603734847805</v>
      </c>
      <c r="K45" s="1">
        <f t="shared" si="32"/>
        <v>0.03391627334279878</v>
      </c>
      <c r="L45" s="1">
        <f t="shared" si="9"/>
        <v>-5.309437812199911</v>
      </c>
      <c r="M45" s="1">
        <f t="shared" si="10"/>
        <v>-29.391837465318407</v>
      </c>
      <c r="N45" s="1">
        <f t="shared" si="39"/>
        <v>0.31337120672366564</v>
      </c>
      <c r="O45" s="1">
        <f t="shared" si="12"/>
        <v>-0.30367836862489545</v>
      </c>
      <c r="P45" s="4">
        <f t="shared" si="40"/>
        <v>-0.30367836862489545</v>
      </c>
      <c r="Q45" s="5">
        <f t="shared" si="41"/>
        <v>-17.399488851624547</v>
      </c>
      <c r="T45" s="12">
        <v>0.0154946</v>
      </c>
      <c r="U45">
        <f t="shared" si="33"/>
        <v>40</v>
      </c>
      <c r="V45">
        <f t="shared" si="15"/>
        <v>2513.274122871834</v>
      </c>
      <c r="W45">
        <f t="shared" si="16"/>
        <v>399.99999999999994</v>
      </c>
      <c r="X45" s="13">
        <f t="shared" si="17"/>
        <v>0.025670635957721278</v>
      </c>
      <c r="Y45" s="1">
        <f t="shared" si="18"/>
        <v>-31.81126744191365</v>
      </c>
      <c r="Z45" s="1">
        <f t="shared" si="19"/>
        <v>38.942177224249924</v>
      </c>
      <c r="AA45" s="1">
        <f t="shared" si="20"/>
        <v>-1.545122870588193</v>
      </c>
      <c r="AB45" s="1">
        <f t="shared" si="21"/>
        <v>-1.545122870588193</v>
      </c>
      <c r="AC45" s="1">
        <f t="shared" si="22"/>
        <v>-88.52901931384194</v>
      </c>
      <c r="AD45" s="1"/>
      <c r="AF45" s="1">
        <f t="shared" si="23"/>
        <v>0.03391627334279878</v>
      </c>
      <c r="AG45" s="13">
        <f t="shared" si="24"/>
        <v>0.025670635957721278</v>
      </c>
      <c r="AK45" s="1">
        <f t="shared" si="25"/>
        <v>-29.391837465318407</v>
      </c>
      <c r="AL45" s="1">
        <f t="shared" si="26"/>
        <v>-31.81126744191365</v>
      </c>
      <c r="AP45" s="1">
        <f t="shared" si="27"/>
        <v>-0.30367836862489545</v>
      </c>
      <c r="AQ45" s="1">
        <f t="shared" si="28"/>
        <v>-1.545122870588193</v>
      </c>
      <c r="AU45" s="1">
        <f t="shared" si="29"/>
        <v>-17.399488851624547</v>
      </c>
      <c r="AV45" s="1">
        <f t="shared" si="30"/>
        <v>-88.52901931384194</v>
      </c>
    </row>
    <row r="46" spans="1:48" ht="13.5">
      <c r="A46">
        <f t="shared" si="31"/>
        <v>41</v>
      </c>
      <c r="B46">
        <f t="shared" si="0"/>
        <v>2576.1059759436303</v>
      </c>
      <c r="C46">
        <f t="shared" si="34"/>
        <v>410</v>
      </c>
      <c r="D46" s="1">
        <f t="shared" si="35"/>
        <v>2.5761059759436304</v>
      </c>
      <c r="E46" s="3">
        <f t="shared" si="3"/>
        <v>0.9375</v>
      </c>
      <c r="F46" s="1">
        <f t="shared" si="36"/>
        <v>-0.7915574301581392</v>
      </c>
      <c r="G46" s="1">
        <f t="shared" si="5"/>
        <v>1.7915574301581392</v>
      </c>
      <c r="H46" s="1">
        <f t="shared" si="37"/>
        <v>0.5023376202928094</v>
      </c>
      <c r="I46" s="1">
        <f t="shared" si="38"/>
        <v>1.8606507222787083</v>
      </c>
      <c r="J46" s="1">
        <f t="shared" si="8"/>
        <v>0.5374463826157101</v>
      </c>
      <c r="K46" s="1">
        <f t="shared" si="32"/>
        <v>0.03359039891348188</v>
      </c>
      <c r="L46" s="1">
        <f t="shared" si="9"/>
        <v>-5.3932971173865845</v>
      </c>
      <c r="M46" s="1">
        <f t="shared" si="10"/>
        <v>-29.47569677050508</v>
      </c>
      <c r="N46" s="1">
        <f t="shared" si="39"/>
        <v>0.2803915809991469</v>
      </c>
      <c r="O46" s="1">
        <f t="shared" si="12"/>
        <v>-0.2733717791005396</v>
      </c>
      <c r="P46" s="4">
        <f t="shared" si="40"/>
        <v>-0.2733717791005396</v>
      </c>
      <c r="Q46" s="5">
        <f t="shared" si="41"/>
        <v>-15.663049180443565</v>
      </c>
      <c r="T46" s="12">
        <v>0.0154946</v>
      </c>
      <c r="U46">
        <f t="shared" si="33"/>
        <v>41</v>
      </c>
      <c r="V46">
        <f t="shared" si="15"/>
        <v>2576.1059759436303</v>
      </c>
      <c r="W46">
        <f t="shared" si="16"/>
        <v>410</v>
      </c>
      <c r="X46" s="13">
        <f t="shared" si="17"/>
        <v>0.02504492051972732</v>
      </c>
      <c r="Y46" s="1">
        <f t="shared" si="18"/>
        <v>-32.02560684419176</v>
      </c>
      <c r="Z46" s="1">
        <f t="shared" si="19"/>
        <v>39.915731654856174</v>
      </c>
      <c r="AA46" s="1">
        <f t="shared" si="20"/>
        <v>-1.5457487873063003</v>
      </c>
      <c r="AB46" s="1">
        <f t="shared" si="21"/>
        <v>-1.5457487873063003</v>
      </c>
      <c r="AC46" s="1">
        <f t="shared" si="22"/>
        <v>-88.56488170011616</v>
      </c>
      <c r="AD46" s="1"/>
      <c r="AF46" s="1">
        <f t="shared" si="23"/>
        <v>0.03359039891348188</v>
      </c>
      <c r="AG46" s="13">
        <f t="shared" si="24"/>
        <v>0.02504492051972732</v>
      </c>
      <c r="AK46" s="1">
        <f t="shared" si="25"/>
        <v>-29.47569677050508</v>
      </c>
      <c r="AL46" s="1">
        <f t="shared" si="26"/>
        <v>-32.02560684419176</v>
      </c>
      <c r="AP46" s="1">
        <f t="shared" si="27"/>
        <v>-0.2733717791005396</v>
      </c>
      <c r="AQ46" s="1">
        <f t="shared" si="28"/>
        <v>-1.5457487873063003</v>
      </c>
      <c r="AU46" s="1">
        <f t="shared" si="29"/>
        <v>-15.663049180443565</v>
      </c>
      <c r="AV46" s="1">
        <f t="shared" si="30"/>
        <v>-88.56488170011616</v>
      </c>
    </row>
    <row r="47" spans="1:48" ht="13.5">
      <c r="A47">
        <f t="shared" si="31"/>
        <v>42</v>
      </c>
      <c r="B47">
        <f t="shared" si="0"/>
        <v>2638.937829015426</v>
      </c>
      <c r="C47">
        <f t="shared" si="34"/>
        <v>419.99999999999994</v>
      </c>
      <c r="D47" s="1">
        <f t="shared" si="35"/>
        <v>2.638937829015426</v>
      </c>
      <c r="E47" s="3">
        <f t="shared" si="3"/>
        <v>0.9375</v>
      </c>
      <c r="F47" s="1">
        <f t="shared" si="36"/>
        <v>-0.821537512541122</v>
      </c>
      <c r="G47" s="1">
        <f t="shared" si="5"/>
        <v>1.821537512541122</v>
      </c>
      <c r="H47" s="1">
        <f t="shared" si="37"/>
        <v>0.4516440694703584</v>
      </c>
      <c r="I47" s="1">
        <f t="shared" si="38"/>
        <v>1.876694241234369</v>
      </c>
      <c r="J47" s="1">
        <f t="shared" si="8"/>
        <v>0.5328518508919514</v>
      </c>
      <c r="K47" s="1">
        <f t="shared" si="32"/>
        <v>0.033303240680746964</v>
      </c>
      <c r="L47" s="1">
        <f t="shared" si="9"/>
        <v>-5.467870426732589</v>
      </c>
      <c r="M47" s="1">
        <f t="shared" si="10"/>
        <v>-29.550270079851085</v>
      </c>
      <c r="N47" s="1">
        <f t="shared" si="39"/>
        <v>0.24794662001788578</v>
      </c>
      <c r="O47" s="1">
        <f t="shared" si="12"/>
        <v>-0.24304513843183012</v>
      </c>
      <c r="P47" s="4">
        <f t="shared" si="40"/>
        <v>-0.24304513843183012</v>
      </c>
      <c r="Q47" s="5">
        <f t="shared" si="41"/>
        <v>-13.92546066331671</v>
      </c>
      <c r="T47" s="12">
        <v>0.0154946</v>
      </c>
      <c r="U47">
        <f t="shared" si="33"/>
        <v>42</v>
      </c>
      <c r="V47">
        <f t="shared" si="15"/>
        <v>2638.937829015426</v>
      </c>
      <c r="W47">
        <f t="shared" si="16"/>
        <v>419.99999999999994</v>
      </c>
      <c r="X47" s="13">
        <f t="shared" si="17"/>
        <v>0.024448973676790903</v>
      </c>
      <c r="Y47" s="1">
        <f t="shared" si="18"/>
        <v>-32.23478734091898</v>
      </c>
      <c r="Z47" s="1">
        <f t="shared" si="19"/>
        <v>40.88928608546242</v>
      </c>
      <c r="AA47" s="1">
        <f t="shared" si="20"/>
        <v>-1.5463449167242558</v>
      </c>
      <c r="AB47" s="1">
        <f t="shared" si="21"/>
        <v>-1.5463449167242558</v>
      </c>
      <c r="AC47" s="1">
        <f t="shared" si="22"/>
        <v>-88.5990373998086</v>
      </c>
      <c r="AD47" s="1"/>
      <c r="AF47" s="1">
        <f t="shared" si="23"/>
        <v>0.033303240680746964</v>
      </c>
      <c r="AG47" s="13">
        <f t="shared" si="24"/>
        <v>0.024448973676790903</v>
      </c>
      <c r="AK47" s="1">
        <f t="shared" si="25"/>
        <v>-29.550270079851085</v>
      </c>
      <c r="AL47" s="1">
        <f t="shared" si="26"/>
        <v>-32.23478734091898</v>
      </c>
      <c r="AP47" s="1">
        <f t="shared" si="27"/>
        <v>-0.24304513843183012</v>
      </c>
      <c r="AQ47" s="1">
        <f t="shared" si="28"/>
        <v>-1.5463449167242558</v>
      </c>
      <c r="AU47" s="1">
        <f t="shared" si="29"/>
        <v>-13.92546066331671</v>
      </c>
      <c r="AV47" s="1">
        <f t="shared" si="30"/>
        <v>-88.5990373998086</v>
      </c>
    </row>
    <row r="48" spans="1:48" ht="13.5">
      <c r="A48">
        <f t="shared" si="31"/>
        <v>43</v>
      </c>
      <c r="B48">
        <f t="shared" si="0"/>
        <v>2701.7696820872216</v>
      </c>
      <c r="C48">
        <f t="shared" si="34"/>
        <v>429.99999999999994</v>
      </c>
      <c r="D48" s="1">
        <f t="shared" si="35"/>
        <v>2.7017696820872215</v>
      </c>
      <c r="E48" s="3">
        <f t="shared" si="3"/>
        <v>0.9375</v>
      </c>
      <c r="F48" s="1">
        <f t="shared" si="36"/>
        <v>-0.848275361686893</v>
      </c>
      <c r="G48" s="1">
        <f t="shared" si="5"/>
        <v>1.848275361686893</v>
      </c>
      <c r="H48" s="1">
        <f t="shared" si="37"/>
        <v>0.39916808584225627</v>
      </c>
      <c r="I48" s="1">
        <f t="shared" si="38"/>
        <v>1.8908878796411452</v>
      </c>
      <c r="J48" s="1">
        <f t="shared" si="8"/>
        <v>0.528852086243094</v>
      </c>
      <c r="K48" s="1">
        <f t="shared" si="32"/>
        <v>0.033053255390193374</v>
      </c>
      <c r="L48" s="1">
        <f t="shared" si="9"/>
        <v>-5.533315561599192</v>
      </c>
      <c r="M48" s="1">
        <f t="shared" si="10"/>
        <v>-29.615715214717685</v>
      </c>
      <c r="N48" s="1">
        <f t="shared" si="39"/>
        <v>0.21596786610732158</v>
      </c>
      <c r="O48" s="1">
        <f t="shared" si="12"/>
        <v>-0.21270107900379082</v>
      </c>
      <c r="P48" s="4">
        <f t="shared" si="40"/>
        <v>-0.21270107900379082</v>
      </c>
      <c r="Q48" s="5">
        <f t="shared" si="41"/>
        <v>-12.186874124795903</v>
      </c>
      <c r="T48" s="12">
        <v>0.0154946</v>
      </c>
      <c r="U48">
        <f t="shared" si="33"/>
        <v>43</v>
      </c>
      <c r="V48">
        <f t="shared" si="15"/>
        <v>2701.7696820872216</v>
      </c>
      <c r="W48">
        <f t="shared" si="16"/>
        <v>429.99999999999994</v>
      </c>
      <c r="X48" s="13">
        <f t="shared" si="17"/>
        <v>0.02388072100681033</v>
      </c>
      <c r="Y48" s="1">
        <f t="shared" si="18"/>
        <v>-32.439051302484785</v>
      </c>
      <c r="Z48" s="1">
        <f t="shared" si="19"/>
        <v>41.862840516068665</v>
      </c>
      <c r="AA48" s="1">
        <f t="shared" si="20"/>
        <v>-1.5469133353872881</v>
      </c>
      <c r="AB48" s="1">
        <f t="shared" si="21"/>
        <v>-1.5469133353872881</v>
      </c>
      <c r="AC48" s="1">
        <f t="shared" si="22"/>
        <v>-88.63160539019682</v>
      </c>
      <c r="AD48" s="1"/>
      <c r="AF48" s="1">
        <f t="shared" si="23"/>
        <v>0.033053255390193374</v>
      </c>
      <c r="AG48" s="13">
        <f t="shared" si="24"/>
        <v>0.02388072100681033</v>
      </c>
      <c r="AK48" s="1">
        <f t="shared" si="25"/>
        <v>-29.615715214717685</v>
      </c>
      <c r="AL48" s="1">
        <f t="shared" si="26"/>
        <v>-32.439051302484785</v>
      </c>
      <c r="AP48" s="1">
        <f t="shared" si="27"/>
        <v>-0.21270107900379082</v>
      </c>
      <c r="AQ48" s="1">
        <f t="shared" si="28"/>
        <v>-1.5469133353872881</v>
      </c>
      <c r="AU48" s="1">
        <f t="shared" si="29"/>
        <v>-12.186874124795903</v>
      </c>
      <c r="AV48" s="1">
        <f t="shared" si="30"/>
        <v>-88.63160539019682</v>
      </c>
    </row>
    <row r="49" spans="1:48" ht="13.5">
      <c r="A49">
        <f t="shared" si="31"/>
        <v>44</v>
      </c>
      <c r="B49">
        <f t="shared" si="0"/>
        <v>2764.6015351590177</v>
      </c>
      <c r="C49">
        <f t="shared" si="34"/>
        <v>439.99999999999994</v>
      </c>
      <c r="D49" s="1">
        <f t="shared" si="35"/>
        <v>2.764601535159018</v>
      </c>
      <c r="E49" s="3">
        <f t="shared" si="3"/>
        <v>0.9375</v>
      </c>
      <c r="F49" s="1">
        <f t="shared" si="36"/>
        <v>-0.8716654555202357</v>
      </c>
      <c r="G49" s="1">
        <f t="shared" si="5"/>
        <v>1.8716654555202357</v>
      </c>
      <c r="H49" s="1">
        <f t="shared" si="37"/>
        <v>0.34511676814188574</v>
      </c>
      <c r="I49" s="1">
        <f t="shared" si="38"/>
        <v>1.9032175811084953</v>
      </c>
      <c r="J49" s="1">
        <f t="shared" si="8"/>
        <v>0.5254259995946274</v>
      </c>
      <c r="K49" s="1">
        <f t="shared" si="32"/>
        <v>0.032839124974664215</v>
      </c>
      <c r="L49" s="1">
        <f t="shared" si="9"/>
        <v>-5.589768817481411</v>
      </c>
      <c r="M49" s="1">
        <f t="shared" si="10"/>
        <v>-29.672168470599907</v>
      </c>
      <c r="N49" s="1">
        <f t="shared" si="39"/>
        <v>0.18439020024866537</v>
      </c>
      <c r="O49" s="1">
        <f t="shared" si="12"/>
        <v>-0.18234208197400506</v>
      </c>
      <c r="P49" s="4">
        <f t="shared" si="40"/>
        <v>-0.18234208197400506</v>
      </c>
      <c r="Q49" s="5">
        <f t="shared" si="41"/>
        <v>-10.447431724738976</v>
      </c>
      <c r="T49" s="12">
        <v>0.0154946</v>
      </c>
      <c r="U49">
        <f t="shared" si="33"/>
        <v>44</v>
      </c>
      <c r="V49">
        <f t="shared" si="15"/>
        <v>2764.6015351590177</v>
      </c>
      <c r="W49">
        <f t="shared" si="16"/>
        <v>439.99999999999994</v>
      </c>
      <c r="X49" s="13">
        <f t="shared" si="17"/>
        <v>0.02333827640206013</v>
      </c>
      <c r="Y49" s="1">
        <f t="shared" si="18"/>
        <v>-32.63862441972459</v>
      </c>
      <c r="Z49" s="1">
        <f t="shared" si="19"/>
        <v>42.836394946674915</v>
      </c>
      <c r="AA49" s="1">
        <f t="shared" si="20"/>
        <v>-1.547455931243535</v>
      </c>
      <c r="AB49" s="1">
        <f t="shared" si="21"/>
        <v>-1.547455931243535</v>
      </c>
      <c r="AC49" s="1">
        <f t="shared" si="22"/>
        <v>-88.66269384274106</v>
      </c>
      <c r="AD49" s="1"/>
      <c r="AF49" s="1">
        <f t="shared" si="23"/>
        <v>0.032839124974664215</v>
      </c>
      <c r="AG49" s="13">
        <f t="shared" si="24"/>
        <v>0.02333827640206013</v>
      </c>
      <c r="AK49" s="1">
        <f t="shared" si="25"/>
        <v>-29.672168470599907</v>
      </c>
      <c r="AL49" s="1">
        <f t="shared" si="26"/>
        <v>-32.63862441972459</v>
      </c>
      <c r="AP49" s="1">
        <f t="shared" si="27"/>
        <v>-0.18234208197400506</v>
      </c>
      <c r="AQ49" s="1">
        <f t="shared" si="28"/>
        <v>-1.547455931243535</v>
      </c>
      <c r="AU49" s="1">
        <f t="shared" si="29"/>
        <v>-10.447431724738976</v>
      </c>
      <c r="AV49" s="1">
        <f t="shared" si="30"/>
        <v>-88.66269384274106</v>
      </c>
    </row>
    <row r="50" spans="1:48" ht="13.5">
      <c r="A50">
        <f t="shared" si="31"/>
        <v>45</v>
      </c>
      <c r="B50">
        <f t="shared" si="0"/>
        <v>2827.4333882308133</v>
      </c>
      <c r="C50">
        <f t="shared" si="34"/>
        <v>449.99999999999994</v>
      </c>
      <c r="D50" s="1">
        <f t="shared" si="35"/>
        <v>2.8274333882308134</v>
      </c>
      <c r="E50" s="3">
        <f t="shared" si="3"/>
        <v>0.9375</v>
      </c>
      <c r="F50" s="1">
        <f t="shared" si="36"/>
        <v>-0.8916154840267063</v>
      </c>
      <c r="G50" s="1">
        <f t="shared" si="5"/>
        <v>1.8916154840267063</v>
      </c>
      <c r="H50" s="1">
        <f t="shared" si="37"/>
        <v>0.2897034322265137</v>
      </c>
      <c r="I50" s="1">
        <f t="shared" si="38"/>
        <v>1.9136711363380627</v>
      </c>
      <c r="J50" s="1">
        <f t="shared" si="8"/>
        <v>0.522555825298994</v>
      </c>
      <c r="K50" s="1">
        <f t="shared" si="32"/>
        <v>0.03265973908118713</v>
      </c>
      <c r="L50" s="1">
        <f t="shared" si="9"/>
        <v>-5.637346130205501</v>
      </c>
      <c r="M50" s="1">
        <f t="shared" si="10"/>
        <v>-29.719745783323997</v>
      </c>
      <c r="N50" s="1">
        <f t="shared" si="39"/>
        <v>0.15315133264283617</v>
      </c>
      <c r="O50" s="1">
        <f t="shared" si="12"/>
        <v>-0.151970501640538</v>
      </c>
      <c r="P50" s="4">
        <f t="shared" si="40"/>
        <v>-0.151970501640538</v>
      </c>
      <c r="Q50" s="5">
        <f t="shared" si="41"/>
        <v>-8.70726835448878</v>
      </c>
      <c r="T50" s="12">
        <v>0.0154946</v>
      </c>
      <c r="U50">
        <f t="shared" si="33"/>
        <v>45</v>
      </c>
      <c r="V50">
        <f t="shared" si="15"/>
        <v>2827.4333882308133</v>
      </c>
      <c r="W50">
        <f t="shared" si="16"/>
        <v>449.99999999999994</v>
      </c>
      <c r="X50" s="13">
        <f t="shared" si="17"/>
        <v>0.02281992118007026</v>
      </c>
      <c r="Y50" s="1">
        <f t="shared" si="18"/>
        <v>-32.833717199337386</v>
      </c>
      <c r="Z50" s="1">
        <f t="shared" si="19"/>
        <v>43.809949377281164</v>
      </c>
      <c r="AA50" s="1">
        <f t="shared" si="20"/>
        <v>-1.547974424576122</v>
      </c>
      <c r="AB50" s="1">
        <f t="shared" si="21"/>
        <v>-1.547974424576122</v>
      </c>
      <c r="AC50" s="1">
        <f t="shared" si="22"/>
        <v>-88.69240132240397</v>
      </c>
      <c r="AD50" s="1"/>
      <c r="AF50" s="1">
        <f t="shared" si="23"/>
        <v>0.03265973908118713</v>
      </c>
      <c r="AG50" s="13">
        <f t="shared" si="24"/>
        <v>0.02281992118007026</v>
      </c>
      <c r="AK50" s="1">
        <f t="shared" si="25"/>
        <v>-29.719745783323997</v>
      </c>
      <c r="AL50" s="1">
        <f t="shared" si="26"/>
        <v>-32.833717199337386</v>
      </c>
      <c r="AP50" s="1">
        <f t="shared" si="27"/>
        <v>-0.151970501640538</v>
      </c>
      <c r="AQ50" s="1">
        <f t="shared" si="28"/>
        <v>-1.547974424576122</v>
      </c>
      <c r="AU50" s="1">
        <f t="shared" si="29"/>
        <v>-8.70726835448878</v>
      </c>
      <c r="AV50" s="1">
        <f t="shared" si="30"/>
        <v>-88.69240132240397</v>
      </c>
    </row>
    <row r="51" spans="1:48" ht="13.5">
      <c r="A51">
        <f t="shared" si="31"/>
        <v>46</v>
      </c>
      <c r="B51">
        <f t="shared" si="0"/>
        <v>2890.2652413026094</v>
      </c>
      <c r="C51">
        <f t="shared" si="34"/>
        <v>459.99999999999994</v>
      </c>
      <c r="D51" s="1">
        <f t="shared" si="35"/>
        <v>2.8902652413026093</v>
      </c>
      <c r="E51" s="3">
        <f t="shared" si="3"/>
        <v>0.9375</v>
      </c>
      <c r="F51" s="1">
        <f t="shared" si="36"/>
        <v>-0.9080467135580915</v>
      </c>
      <c r="G51" s="1">
        <f t="shared" si="5"/>
        <v>1.9080467135580914</v>
      </c>
      <c r="H51" s="1">
        <f t="shared" si="37"/>
        <v>0.2331467692170518</v>
      </c>
      <c r="I51" s="1">
        <f t="shared" si="38"/>
        <v>1.9222381946876883</v>
      </c>
      <c r="J51" s="1">
        <f t="shared" si="8"/>
        <v>0.5202268911124581</v>
      </c>
      <c r="K51" s="1">
        <f t="shared" si="32"/>
        <v>0.03251418069452863</v>
      </c>
      <c r="L51" s="1">
        <f t="shared" si="9"/>
        <v>-5.676144047804613</v>
      </c>
      <c r="M51" s="1">
        <f t="shared" si="10"/>
        <v>-29.758543700923106</v>
      </c>
      <c r="N51" s="1">
        <f t="shared" si="39"/>
        <v>0.12219133187902086</v>
      </c>
      <c r="O51" s="1">
        <f t="shared" si="12"/>
        <v>-0.12158858746148958</v>
      </c>
      <c r="P51" s="4">
        <f t="shared" si="40"/>
        <v>-0.12158858746148958</v>
      </c>
      <c r="Q51" s="5">
        <f t="shared" si="41"/>
        <v>-6.966512898500633</v>
      </c>
      <c r="T51" s="12">
        <v>0.0154946</v>
      </c>
      <c r="U51">
        <f t="shared" si="33"/>
        <v>46</v>
      </c>
      <c r="V51">
        <f t="shared" si="15"/>
        <v>2890.2652413026094</v>
      </c>
      <c r="W51">
        <f t="shared" si="16"/>
        <v>459.99999999999994</v>
      </c>
      <c r="X51" s="13">
        <f t="shared" si="17"/>
        <v>0.022324085914070375</v>
      </c>
      <c r="Y51" s="1">
        <f t="shared" si="18"/>
        <v>-33.02452629546475</v>
      </c>
      <c r="Z51" s="1">
        <f t="shared" si="19"/>
        <v>44.78350380788741</v>
      </c>
      <c r="AA51" s="1">
        <f t="shared" si="20"/>
        <v>-1.54847038620838</v>
      </c>
      <c r="AB51" s="1">
        <f t="shared" si="21"/>
        <v>-1.54847038620838</v>
      </c>
      <c r="AC51" s="1">
        <f t="shared" si="22"/>
        <v>-88.72081783073277</v>
      </c>
      <c r="AD51" s="1"/>
      <c r="AF51" s="1">
        <f t="shared" si="23"/>
        <v>0.03251418069452863</v>
      </c>
      <c r="AG51" s="13">
        <f t="shared" si="24"/>
        <v>0.022324085914070375</v>
      </c>
      <c r="AK51" s="1">
        <f t="shared" si="25"/>
        <v>-29.758543700923106</v>
      </c>
      <c r="AL51" s="1">
        <f t="shared" si="26"/>
        <v>-33.02452629546475</v>
      </c>
      <c r="AP51" s="1">
        <f t="shared" si="27"/>
        <v>-0.12158858746148958</v>
      </c>
      <c r="AQ51" s="1">
        <f t="shared" si="28"/>
        <v>-1.54847038620838</v>
      </c>
      <c r="AU51" s="1">
        <f t="shared" si="29"/>
        <v>-6.966512898500633</v>
      </c>
      <c r="AV51" s="1">
        <f t="shared" si="30"/>
        <v>-88.72081783073277</v>
      </c>
    </row>
    <row r="52" spans="1:48" ht="13.5">
      <c r="A52">
        <f t="shared" si="31"/>
        <v>47</v>
      </c>
      <c r="B52">
        <f t="shared" si="0"/>
        <v>2953.097094374405</v>
      </c>
      <c r="C52">
        <f t="shared" si="34"/>
        <v>469.99999999999994</v>
      </c>
      <c r="D52" s="1">
        <f t="shared" si="35"/>
        <v>2.9530970943744053</v>
      </c>
      <c r="E52" s="3">
        <f t="shared" si="3"/>
        <v>0.9375</v>
      </c>
      <c r="F52" s="1">
        <f t="shared" si="36"/>
        <v>-0.9208942975581456</v>
      </c>
      <c r="G52" s="1">
        <f t="shared" si="5"/>
        <v>1.9208942975581456</v>
      </c>
      <c r="H52" s="1">
        <f t="shared" si="37"/>
        <v>0.17566998242411722</v>
      </c>
      <c r="I52" s="1">
        <f t="shared" si="38"/>
        <v>1.92891027399314</v>
      </c>
      <c r="J52" s="1">
        <f t="shared" si="8"/>
        <v>0.5184274320494165</v>
      </c>
      <c r="K52" s="1">
        <f t="shared" si="32"/>
        <v>0.032401714503088534</v>
      </c>
      <c r="L52" s="1">
        <f t="shared" si="9"/>
        <v>-5.706240525755211</v>
      </c>
      <c r="M52" s="1">
        <f t="shared" si="10"/>
        <v>-29.78864017887371</v>
      </c>
      <c r="N52" s="1">
        <f t="shared" si="39"/>
        <v>0.09145218591539896</v>
      </c>
      <c r="O52" s="1">
        <f t="shared" si="12"/>
        <v>-0.09119850418178102</v>
      </c>
      <c r="P52" s="4">
        <f t="shared" si="40"/>
        <v>-0.09119850418178102</v>
      </c>
      <c r="Q52" s="5">
        <f t="shared" si="41"/>
        <v>-5.225289387522242</v>
      </c>
      <c r="T52" s="12">
        <v>0.0154946</v>
      </c>
      <c r="U52">
        <f t="shared" si="33"/>
        <v>47</v>
      </c>
      <c r="V52">
        <f t="shared" si="15"/>
        <v>2953.097094374405</v>
      </c>
      <c r="W52">
        <f t="shared" si="16"/>
        <v>469.99999999999994</v>
      </c>
      <c r="X52" s="13">
        <f t="shared" si="17"/>
        <v>0.021849334578797487</v>
      </c>
      <c r="Y52" s="1">
        <f t="shared" si="18"/>
        <v>-33.21123569849995</v>
      </c>
      <c r="Z52" s="1">
        <f t="shared" si="19"/>
        <v>45.757058238493656</v>
      </c>
      <c r="AA52" s="1">
        <f t="shared" si="20"/>
        <v>-1.5489452533877603</v>
      </c>
      <c r="AB52" s="1">
        <f t="shared" si="21"/>
        <v>-1.5489452533877603</v>
      </c>
      <c r="AC52" s="1">
        <f t="shared" si="22"/>
        <v>-88.74802571594054</v>
      </c>
      <c r="AD52" s="1"/>
      <c r="AF52" s="1">
        <f t="shared" si="23"/>
        <v>0.032401714503088534</v>
      </c>
      <c r="AG52" s="13">
        <f t="shared" si="24"/>
        <v>0.021849334578797487</v>
      </c>
      <c r="AK52" s="1">
        <f t="shared" si="25"/>
        <v>-29.78864017887371</v>
      </c>
      <c r="AL52" s="1">
        <f t="shared" si="26"/>
        <v>-33.21123569849995</v>
      </c>
      <c r="AP52" s="1">
        <f t="shared" si="27"/>
        <v>-0.09119850418178102</v>
      </c>
      <c r="AQ52" s="1">
        <f t="shared" si="28"/>
        <v>-1.5489452533877603</v>
      </c>
      <c r="AU52" s="1">
        <f t="shared" si="29"/>
        <v>-5.225289387522242</v>
      </c>
      <c r="AV52" s="1">
        <f t="shared" si="30"/>
        <v>-88.74802571594054</v>
      </c>
    </row>
    <row r="53" spans="1:48" ht="13.5">
      <c r="A53">
        <f t="shared" si="31"/>
        <v>48</v>
      </c>
      <c r="B53">
        <f t="shared" si="0"/>
        <v>3015.928947446201</v>
      </c>
      <c r="C53">
        <f t="shared" si="34"/>
        <v>479.99999999999994</v>
      </c>
      <c r="D53" s="1">
        <f t="shared" si="35"/>
        <v>3.015928947446201</v>
      </c>
      <c r="E53" s="3">
        <f t="shared" si="3"/>
        <v>0.9375</v>
      </c>
      <c r="F53" s="1">
        <f t="shared" si="36"/>
        <v>-0.9301075324823229</v>
      </c>
      <c r="G53" s="1">
        <f t="shared" si="5"/>
        <v>1.930107532482323</v>
      </c>
      <c r="H53" s="1">
        <f t="shared" si="37"/>
        <v>0.1174999064665355</v>
      </c>
      <c r="I53" s="1">
        <f t="shared" si="38"/>
        <v>1.933680768628743</v>
      </c>
      <c r="J53" s="1">
        <f t="shared" si="8"/>
        <v>0.5171484436436442</v>
      </c>
      <c r="K53" s="1">
        <f t="shared" si="32"/>
        <v>0.03232177772772776</v>
      </c>
      <c r="L53" s="1">
        <f t="shared" si="9"/>
        <v>-5.727695559712853</v>
      </c>
      <c r="M53" s="1">
        <f t="shared" si="10"/>
        <v>-29.81009521283135</v>
      </c>
      <c r="N53" s="1">
        <f t="shared" si="39"/>
        <v>0.06087738868902199</v>
      </c>
      <c r="O53" s="1">
        <f t="shared" si="12"/>
        <v>-0.060802350462948046</v>
      </c>
      <c r="P53" s="4">
        <f t="shared" si="40"/>
        <v>-0.060802350462948046</v>
      </c>
      <c r="Q53" s="5">
        <f t="shared" si="41"/>
        <v>-3.48371806600223</v>
      </c>
      <c r="T53" s="12">
        <v>0.0154946</v>
      </c>
      <c r="U53">
        <f t="shared" si="33"/>
        <v>48</v>
      </c>
      <c r="V53">
        <f t="shared" si="15"/>
        <v>3015.928947446201</v>
      </c>
      <c r="W53">
        <f t="shared" si="16"/>
        <v>479.99999999999994</v>
      </c>
      <c r="X53" s="13">
        <f t="shared" si="17"/>
        <v>0.021394350674679857</v>
      </c>
      <c r="Y53" s="1">
        <f t="shared" si="18"/>
        <v>-33.394017799102556</v>
      </c>
      <c r="Z53" s="1">
        <f t="shared" si="19"/>
        <v>46.73061266909991</v>
      </c>
      <c r="AA53" s="1">
        <f t="shared" si="20"/>
        <v>-1.5494003436865311</v>
      </c>
      <c r="AB53" s="1">
        <f t="shared" si="21"/>
        <v>-1.5494003436865311</v>
      </c>
      <c r="AC53" s="1">
        <f t="shared" si="22"/>
        <v>-88.77410046935745</v>
      </c>
      <c r="AD53" s="1"/>
      <c r="AF53" s="1">
        <f t="shared" si="23"/>
        <v>0.03232177772772776</v>
      </c>
      <c r="AG53" s="13">
        <f t="shared" si="24"/>
        <v>0.021394350674679857</v>
      </c>
      <c r="AK53" s="1">
        <f t="shared" si="25"/>
        <v>-29.81009521283135</v>
      </c>
      <c r="AL53" s="1">
        <f t="shared" si="26"/>
        <v>-33.394017799102556</v>
      </c>
      <c r="AP53" s="1">
        <f t="shared" si="27"/>
        <v>-0.060802350462948046</v>
      </c>
      <c r="AQ53" s="1">
        <f t="shared" si="28"/>
        <v>-1.5494003436865311</v>
      </c>
      <c r="AU53" s="1">
        <f t="shared" si="29"/>
        <v>-3.48371806600223</v>
      </c>
      <c r="AV53" s="1">
        <f t="shared" si="30"/>
        <v>-88.77410046935745</v>
      </c>
    </row>
    <row r="54" spans="1:48" ht="13.5">
      <c r="A54">
        <f t="shared" si="31"/>
        <v>49</v>
      </c>
      <c r="B54">
        <f t="shared" si="0"/>
        <v>3078.760800517997</v>
      </c>
      <c r="C54">
        <f t="shared" si="34"/>
        <v>489.99999999999994</v>
      </c>
      <c r="D54" s="1">
        <f t="shared" si="35"/>
        <v>3.0787608005179967</v>
      </c>
      <c r="E54" s="3">
        <f t="shared" si="3"/>
        <v>0.9375</v>
      </c>
      <c r="F54" s="1">
        <f t="shared" si="36"/>
        <v>-0.9356500579015046</v>
      </c>
      <c r="G54" s="1">
        <f t="shared" si="5"/>
        <v>1.9356500579015046</v>
      </c>
      <c r="H54" s="1">
        <f t="shared" si="37"/>
        <v>0.0588661120587319</v>
      </c>
      <c r="I54" s="1">
        <f t="shared" si="38"/>
        <v>1.936544955791889</v>
      </c>
      <c r="J54" s="1">
        <f t="shared" si="8"/>
        <v>0.516383571168417</v>
      </c>
      <c r="K54" s="1">
        <f t="shared" si="32"/>
        <v>0.032273973198026065</v>
      </c>
      <c r="L54" s="1">
        <f t="shared" si="9"/>
        <v>-5.740551666780016</v>
      </c>
      <c r="M54" s="1">
        <f t="shared" si="10"/>
        <v>-29.82295131989851</v>
      </c>
      <c r="N54" s="1">
        <f t="shared" si="39"/>
        <v>0.03041154666280453</v>
      </c>
      <c r="O54" s="1">
        <f t="shared" si="12"/>
        <v>-0.030402176365644372</v>
      </c>
      <c r="P54" s="4">
        <f t="shared" si="40"/>
        <v>-0.030402176365644372</v>
      </c>
      <c r="Q54" s="5">
        <f t="shared" si="41"/>
        <v>-1.7419163937638023</v>
      </c>
      <c r="T54" s="12">
        <v>0.0154946</v>
      </c>
      <c r="U54">
        <f t="shared" si="33"/>
        <v>49</v>
      </c>
      <c r="V54">
        <f t="shared" si="15"/>
        <v>3078.760800517997</v>
      </c>
      <c r="W54">
        <f t="shared" si="16"/>
        <v>489.99999999999994</v>
      </c>
      <c r="X54" s="13">
        <f t="shared" si="17"/>
        <v>0.02095792504830912</v>
      </c>
      <c r="Y54" s="1">
        <f t="shared" si="18"/>
        <v>-33.5730343428092</v>
      </c>
      <c r="Z54" s="1">
        <f t="shared" si="19"/>
        <v>47.704167099706154</v>
      </c>
      <c r="AA54" s="1">
        <f t="shared" si="20"/>
        <v>-1.549836867202208</v>
      </c>
      <c r="AB54" s="1">
        <f t="shared" si="21"/>
        <v>-1.549836867202208</v>
      </c>
      <c r="AC54" s="1">
        <f t="shared" si="22"/>
        <v>-88.79911142446397</v>
      </c>
      <c r="AD54" s="1"/>
      <c r="AF54" s="1">
        <f t="shared" si="23"/>
        <v>0.032273973198026065</v>
      </c>
      <c r="AG54" s="13">
        <f t="shared" si="24"/>
        <v>0.02095792504830912</v>
      </c>
      <c r="AK54" s="1">
        <f t="shared" si="25"/>
        <v>-29.82295131989851</v>
      </c>
      <c r="AL54" s="1">
        <f t="shared" si="26"/>
        <v>-33.5730343428092</v>
      </c>
      <c r="AP54" s="1">
        <f t="shared" si="27"/>
        <v>-0.030402176365644372</v>
      </c>
      <c r="AQ54" s="1">
        <f t="shared" si="28"/>
        <v>-1.549836867202208</v>
      </c>
      <c r="AU54" s="1">
        <f t="shared" si="29"/>
        <v>-1.7419163937638023</v>
      </c>
      <c r="AV54" s="1">
        <f t="shared" si="30"/>
        <v>-88.79911142446397</v>
      </c>
    </row>
    <row r="55" spans="1:48" ht="13.5">
      <c r="A55">
        <f t="shared" si="31"/>
        <v>50</v>
      </c>
      <c r="B55">
        <f t="shared" si="0"/>
        <v>3141.592653589793</v>
      </c>
      <c r="C55">
        <f t="shared" si="34"/>
        <v>499.99999999999994</v>
      </c>
      <c r="D55" s="1">
        <f t="shared" si="35"/>
        <v>3.141592653589793</v>
      </c>
      <c r="E55" s="3">
        <f t="shared" si="3"/>
        <v>0.9375</v>
      </c>
      <c r="F55" s="1">
        <f t="shared" si="36"/>
        <v>-0.9375</v>
      </c>
      <c r="G55" s="1">
        <f t="shared" si="5"/>
        <v>1.9375</v>
      </c>
      <c r="H55" s="1">
        <f t="shared" si="37"/>
        <v>1.1485766764768313E-16</v>
      </c>
      <c r="I55" s="1">
        <f t="shared" si="38"/>
        <v>1.9375</v>
      </c>
      <c r="J55" s="1">
        <f t="shared" si="8"/>
        <v>0.5161290322580645</v>
      </c>
      <c r="K55" s="1">
        <f t="shared" si="32"/>
        <v>0.03225806451612903</v>
      </c>
      <c r="L55" s="1">
        <f t="shared" si="9"/>
        <v>-5.744834223566958</v>
      </c>
      <c r="M55" s="1">
        <f t="shared" si="10"/>
        <v>-29.827233876685455</v>
      </c>
      <c r="N55" s="1">
        <f t="shared" si="39"/>
        <v>5.92813768504171E-17</v>
      </c>
      <c r="O55" s="1">
        <f t="shared" si="12"/>
        <v>-5.92813768504171E-17</v>
      </c>
      <c r="P55" s="4">
        <f t="shared" si="40"/>
        <v>-5.92813768504171E-17</v>
      </c>
      <c r="Q55" s="5">
        <f t="shared" si="41"/>
        <v>-3.39657269725344E-15</v>
      </c>
      <c r="T55" s="12">
        <v>0.0154946</v>
      </c>
      <c r="U55">
        <f t="shared" si="33"/>
        <v>50</v>
      </c>
      <c r="V55">
        <f t="shared" si="15"/>
        <v>3141.592653589793</v>
      </c>
      <c r="W55">
        <f t="shared" si="16"/>
        <v>499.99999999999994</v>
      </c>
      <c r="X55" s="13">
        <f t="shared" si="17"/>
        <v>0.02053894517215302</v>
      </c>
      <c r="Y55" s="1">
        <f t="shared" si="18"/>
        <v>-33.748437288461936</v>
      </c>
      <c r="Z55" s="1">
        <f t="shared" si="19"/>
        <v>48.67772153031241</v>
      </c>
      <c r="AA55" s="1">
        <f t="shared" si="20"/>
        <v>-1.5502559372954705</v>
      </c>
      <c r="AB55" s="1">
        <f t="shared" si="21"/>
        <v>-1.5502559372954705</v>
      </c>
      <c r="AC55" s="1">
        <f t="shared" si="22"/>
        <v>-88.82312237212805</v>
      </c>
      <c r="AD55" s="1"/>
      <c r="AF55" s="1">
        <f t="shared" si="23"/>
        <v>0.03225806451612903</v>
      </c>
      <c r="AG55" s="13">
        <f t="shared" si="24"/>
        <v>0.02053894517215302</v>
      </c>
      <c r="AK55" s="1">
        <f t="shared" si="25"/>
        <v>-29.827233876685455</v>
      </c>
      <c r="AL55" s="1">
        <f t="shared" si="26"/>
        <v>-33.748437288461936</v>
      </c>
      <c r="AP55" s="1">
        <f t="shared" si="27"/>
        <v>-5.92813768504171E-17</v>
      </c>
      <c r="AQ55" s="1">
        <f t="shared" si="28"/>
        <v>-1.5502559372954705</v>
      </c>
      <c r="AU55" s="1">
        <f t="shared" si="29"/>
        <v>-3.39657269725344E-15</v>
      </c>
      <c r="AV55" s="1">
        <f t="shared" si="30"/>
        <v>-88.82312237212805</v>
      </c>
    </row>
    <row r="56" spans="1:48" ht="13.5">
      <c r="A56">
        <f t="shared" si="31"/>
        <v>51</v>
      </c>
      <c r="B56">
        <f t="shared" si="0"/>
        <v>3204.4245066615886</v>
      </c>
      <c r="C56">
        <f t="shared" si="34"/>
        <v>509.99999999999994</v>
      </c>
      <c r="D56" s="1">
        <f t="shared" si="35"/>
        <v>3.2044245066615886</v>
      </c>
      <c r="E56" s="3">
        <f t="shared" si="3"/>
        <v>0.9375</v>
      </c>
      <c r="F56" s="1">
        <f t="shared" si="36"/>
        <v>-0.9356500579015046</v>
      </c>
      <c r="G56" s="1">
        <f t="shared" si="5"/>
        <v>1.9356500579015046</v>
      </c>
      <c r="H56" s="1">
        <f t="shared" si="37"/>
        <v>-0.058866112058730845</v>
      </c>
      <c r="I56" s="1">
        <f t="shared" si="38"/>
        <v>1.9365449557918888</v>
      </c>
      <c r="J56" s="1">
        <f t="shared" si="8"/>
        <v>0.5163835711684172</v>
      </c>
      <c r="K56" s="1">
        <f t="shared" si="32"/>
        <v>0.03227397319802607</v>
      </c>
      <c r="L56" s="1">
        <f t="shared" si="9"/>
        <v>-5.740551666780014</v>
      </c>
      <c r="M56" s="1">
        <f t="shared" si="10"/>
        <v>-29.822951319898507</v>
      </c>
      <c r="N56" s="1">
        <f t="shared" si="39"/>
        <v>-0.030411546662803986</v>
      </c>
      <c r="O56" s="1">
        <f t="shared" si="12"/>
        <v>0.030402176365643827</v>
      </c>
      <c r="P56" s="4">
        <f t="shared" si="40"/>
        <v>0.030402176365643827</v>
      </c>
      <c r="Q56" s="5">
        <f t="shared" si="41"/>
        <v>1.7419163937637712</v>
      </c>
      <c r="T56" s="12">
        <v>0.0154946</v>
      </c>
      <c r="U56">
        <f t="shared" si="33"/>
        <v>51</v>
      </c>
      <c r="V56">
        <f t="shared" si="15"/>
        <v>3204.4245066615886</v>
      </c>
      <c r="W56">
        <f t="shared" si="16"/>
        <v>509.99999999999994</v>
      </c>
      <c r="X56" s="13">
        <f t="shared" si="17"/>
        <v>0.0201363856835712</v>
      </c>
      <c r="Y56" s="1">
        <f t="shared" si="18"/>
        <v>-33.92036958184921</v>
      </c>
      <c r="Z56" s="1">
        <f t="shared" si="19"/>
        <v>49.65127596091865</v>
      </c>
      <c r="AA56" s="1">
        <f t="shared" si="20"/>
        <v>-1.5506585800660666</v>
      </c>
      <c r="AB56" s="1">
        <f t="shared" si="21"/>
        <v>-1.5506585800660666</v>
      </c>
      <c r="AC56" s="1">
        <f t="shared" si="22"/>
        <v>-88.84619210353466</v>
      </c>
      <c r="AD56" s="1"/>
      <c r="AF56" s="1">
        <f t="shared" si="23"/>
        <v>0.03227397319802607</v>
      </c>
      <c r="AG56" s="13">
        <f t="shared" si="24"/>
        <v>0.0201363856835712</v>
      </c>
      <c r="AK56" s="1">
        <f t="shared" si="25"/>
        <v>-29.822951319898507</v>
      </c>
      <c r="AL56" s="1">
        <f t="shared" si="26"/>
        <v>-33.92036958184921</v>
      </c>
      <c r="AP56" s="1">
        <f t="shared" si="27"/>
        <v>0.030402176365643827</v>
      </c>
      <c r="AQ56" s="1">
        <f t="shared" si="28"/>
        <v>-1.5506585800660666</v>
      </c>
      <c r="AU56" s="1">
        <f t="shared" si="29"/>
        <v>1.7419163937637712</v>
      </c>
      <c r="AV56" s="1">
        <f t="shared" si="30"/>
        <v>-88.84619210353466</v>
      </c>
    </row>
    <row r="57" spans="1:48" ht="13.5">
      <c r="A57">
        <f t="shared" si="31"/>
        <v>52</v>
      </c>
      <c r="B57">
        <f t="shared" si="0"/>
        <v>3267.2563597333847</v>
      </c>
      <c r="C57">
        <f t="shared" si="34"/>
        <v>520</v>
      </c>
      <c r="D57" s="1">
        <f t="shared" si="35"/>
        <v>3.2672563597333846</v>
      </c>
      <c r="E57" s="3">
        <f t="shared" si="3"/>
        <v>0.9375</v>
      </c>
      <c r="F57" s="1">
        <f t="shared" si="36"/>
        <v>-0.930107532482323</v>
      </c>
      <c r="G57" s="1">
        <f t="shared" si="5"/>
        <v>1.9301075324823231</v>
      </c>
      <c r="H57" s="1">
        <f t="shared" si="37"/>
        <v>-0.11749990646653485</v>
      </c>
      <c r="I57" s="1">
        <f t="shared" si="38"/>
        <v>1.933680768628743</v>
      </c>
      <c r="J57" s="1">
        <f t="shared" si="8"/>
        <v>0.5171484436436442</v>
      </c>
      <c r="K57" s="1">
        <f t="shared" si="32"/>
        <v>0.03232177772772776</v>
      </c>
      <c r="L57" s="1">
        <f t="shared" si="9"/>
        <v>-5.727695559712853</v>
      </c>
      <c r="M57" s="1">
        <f t="shared" si="10"/>
        <v>-29.81009521283135</v>
      </c>
      <c r="N57" s="1">
        <f t="shared" si="39"/>
        <v>-0.06087738868902164</v>
      </c>
      <c r="O57" s="1">
        <f t="shared" si="12"/>
        <v>0.0608023504629477</v>
      </c>
      <c r="P57" s="4">
        <f t="shared" si="40"/>
        <v>0.0608023504629477</v>
      </c>
      <c r="Q57" s="5">
        <f t="shared" si="41"/>
        <v>3.48371806600221</v>
      </c>
      <c r="T57" s="12">
        <v>0.0154946</v>
      </c>
      <c r="U57">
        <f t="shared" si="33"/>
        <v>52</v>
      </c>
      <c r="V57">
        <f t="shared" si="15"/>
        <v>3267.2563597333847</v>
      </c>
      <c r="W57">
        <f t="shared" si="16"/>
        <v>520</v>
      </c>
      <c r="X57" s="13">
        <f t="shared" si="17"/>
        <v>0.019749300013896944</v>
      </c>
      <c r="Y57" s="1">
        <f t="shared" si="18"/>
        <v>-34.0889658544105</v>
      </c>
      <c r="Z57" s="1">
        <f t="shared" si="19"/>
        <v>50.6248303915249</v>
      </c>
      <c r="AA57" s="1">
        <f t="shared" si="20"/>
        <v>-1.5510457427364022</v>
      </c>
      <c r="AB57" s="1">
        <f t="shared" si="21"/>
        <v>-1.5510457427364022</v>
      </c>
      <c r="AC57" s="1">
        <f t="shared" si="22"/>
        <v>-88.8683748905299</v>
      </c>
      <c r="AD57" s="1"/>
      <c r="AF57" s="1">
        <f t="shared" si="23"/>
        <v>0.03232177772772776</v>
      </c>
      <c r="AG57" s="13">
        <f t="shared" si="24"/>
        <v>0.019749300013896944</v>
      </c>
      <c r="AK57" s="1">
        <f t="shared" si="25"/>
        <v>-29.81009521283135</v>
      </c>
      <c r="AL57" s="1">
        <f t="shared" si="26"/>
        <v>-34.0889658544105</v>
      </c>
      <c r="AP57" s="1">
        <f t="shared" si="27"/>
        <v>0.0608023504629477</v>
      </c>
      <c r="AQ57" s="1">
        <f t="shared" si="28"/>
        <v>-1.5510457427364022</v>
      </c>
      <c r="AU57" s="1">
        <f t="shared" si="29"/>
        <v>3.48371806600221</v>
      </c>
      <c r="AV57" s="1">
        <f t="shared" si="30"/>
        <v>-88.8683748905299</v>
      </c>
    </row>
    <row r="58" spans="1:48" ht="13.5">
      <c r="A58">
        <f t="shared" si="31"/>
        <v>53</v>
      </c>
      <c r="B58">
        <f t="shared" si="0"/>
        <v>3330.0882128051803</v>
      </c>
      <c r="C58">
        <f t="shared" si="34"/>
        <v>529.9999999999999</v>
      </c>
      <c r="D58" s="1">
        <f t="shared" si="35"/>
        <v>3.3300882128051805</v>
      </c>
      <c r="E58" s="3">
        <f t="shared" si="3"/>
        <v>0.9375</v>
      </c>
      <c r="F58" s="1">
        <f t="shared" si="36"/>
        <v>-0.9208942975581457</v>
      </c>
      <c r="G58" s="1">
        <f t="shared" si="5"/>
        <v>1.9208942975581458</v>
      </c>
      <c r="H58" s="1">
        <f t="shared" si="37"/>
        <v>-0.17566998242411655</v>
      </c>
      <c r="I58" s="1">
        <f t="shared" si="38"/>
        <v>1.9289102739931403</v>
      </c>
      <c r="J58" s="1">
        <f t="shared" si="8"/>
        <v>0.5184274320494164</v>
      </c>
      <c r="K58" s="1">
        <f t="shared" si="32"/>
        <v>0.03240171450308853</v>
      </c>
      <c r="L58" s="1">
        <f t="shared" si="9"/>
        <v>-5.706240525755213</v>
      </c>
      <c r="M58" s="1">
        <f t="shared" si="10"/>
        <v>-29.78864017887371</v>
      </c>
      <c r="N58" s="1">
        <f t="shared" si="39"/>
        <v>-0.0914521859153986</v>
      </c>
      <c r="O58" s="1">
        <f t="shared" si="12"/>
        <v>0.09119850418178067</v>
      </c>
      <c r="P58" s="4">
        <f t="shared" si="40"/>
        <v>0.09119850418178067</v>
      </c>
      <c r="Q58" s="5">
        <f t="shared" si="41"/>
        <v>5.2252893875222215</v>
      </c>
      <c r="T58" s="12">
        <v>0.0154946</v>
      </c>
      <c r="U58">
        <f t="shared" si="33"/>
        <v>53</v>
      </c>
      <c r="V58">
        <f t="shared" si="15"/>
        <v>3330.0882128051803</v>
      </c>
      <c r="W58">
        <f t="shared" si="16"/>
        <v>529.9999999999999</v>
      </c>
      <c r="X58" s="13">
        <f t="shared" si="17"/>
        <v>0.01937681296384655</v>
      </c>
      <c r="Y58" s="1">
        <f t="shared" si="18"/>
        <v>-34.25435305554614</v>
      </c>
      <c r="Z58" s="1">
        <f t="shared" si="19"/>
        <v>51.59838482213115</v>
      </c>
      <c r="AA58" s="1">
        <f t="shared" si="20"/>
        <v>-1.551418301086927</v>
      </c>
      <c r="AB58" s="1">
        <f t="shared" si="21"/>
        <v>-1.551418301086927</v>
      </c>
      <c r="AC58" s="1">
        <f t="shared" si="22"/>
        <v>-88.88972091163734</v>
      </c>
      <c r="AD58" s="1"/>
      <c r="AF58" s="1">
        <f t="shared" si="23"/>
        <v>0.03240171450308853</v>
      </c>
      <c r="AG58" s="13">
        <f t="shared" si="24"/>
        <v>0.01937681296384655</v>
      </c>
      <c r="AK58" s="1">
        <f t="shared" si="25"/>
        <v>-29.78864017887371</v>
      </c>
      <c r="AL58" s="1">
        <f t="shared" si="26"/>
        <v>-34.25435305554614</v>
      </c>
      <c r="AP58" s="1">
        <f t="shared" si="27"/>
        <v>0.09119850418178067</v>
      </c>
      <c r="AQ58" s="1">
        <f t="shared" si="28"/>
        <v>-1.551418301086927</v>
      </c>
      <c r="AU58" s="1">
        <f t="shared" si="29"/>
        <v>5.2252893875222215</v>
      </c>
      <c r="AV58" s="1">
        <f t="shared" si="30"/>
        <v>-88.88972091163734</v>
      </c>
    </row>
    <row r="59" spans="1:48" ht="13.5">
      <c r="A59">
        <f t="shared" si="31"/>
        <v>54</v>
      </c>
      <c r="B59">
        <f t="shared" si="0"/>
        <v>3392.920065876976</v>
      </c>
      <c r="C59">
        <f t="shared" si="34"/>
        <v>539.9999999999999</v>
      </c>
      <c r="D59" s="1">
        <f t="shared" si="35"/>
        <v>3.392920065876976</v>
      </c>
      <c r="E59" s="3">
        <f t="shared" si="3"/>
        <v>0.9375</v>
      </c>
      <c r="F59" s="1">
        <f t="shared" si="36"/>
        <v>-0.9080467135580919</v>
      </c>
      <c r="G59" s="1">
        <f t="shared" si="5"/>
        <v>1.9080467135580919</v>
      </c>
      <c r="H59" s="1">
        <f t="shared" si="37"/>
        <v>-0.23314676921705077</v>
      </c>
      <c r="I59" s="1">
        <f t="shared" si="38"/>
        <v>1.9222381946876885</v>
      </c>
      <c r="J59" s="1">
        <f t="shared" si="8"/>
        <v>0.520226891112458</v>
      </c>
      <c r="K59" s="1">
        <f t="shared" si="32"/>
        <v>0.032514180694528626</v>
      </c>
      <c r="L59" s="1">
        <f t="shared" si="9"/>
        <v>-5.6761440478046135</v>
      </c>
      <c r="M59" s="1">
        <f t="shared" si="10"/>
        <v>-29.75854370092311</v>
      </c>
      <c r="N59" s="1">
        <f t="shared" si="39"/>
        <v>-0.12219133187902029</v>
      </c>
      <c r="O59" s="1">
        <f t="shared" si="12"/>
        <v>0.12158858746148903</v>
      </c>
      <c r="P59" s="4">
        <f t="shared" si="40"/>
        <v>0.12158858746148903</v>
      </c>
      <c r="Q59" s="5">
        <f t="shared" si="41"/>
        <v>6.966512898500601</v>
      </c>
      <c r="T59" s="12">
        <v>0.0154946</v>
      </c>
      <c r="U59">
        <f t="shared" si="33"/>
        <v>54</v>
      </c>
      <c r="V59">
        <f t="shared" si="15"/>
        <v>3392.920065876976</v>
      </c>
      <c r="W59">
        <f t="shared" si="16"/>
        <v>539.9999999999999</v>
      </c>
      <c r="X59" s="13">
        <f t="shared" si="17"/>
        <v>0.019018114102774566</v>
      </c>
      <c r="Y59" s="1">
        <f t="shared" si="18"/>
        <v>-34.416651025959645</v>
      </c>
      <c r="Z59" s="1">
        <f t="shared" si="19"/>
        <v>52.571939252737394</v>
      </c>
      <c r="AA59" s="1">
        <f t="shared" si="20"/>
        <v>-1.5517770660661072</v>
      </c>
      <c r="AB59" s="1">
        <f t="shared" si="21"/>
        <v>-1.5517770660661072</v>
      </c>
      <c r="AC59" s="1">
        <f t="shared" si="22"/>
        <v>-88.91027663078147</v>
      </c>
      <c r="AD59" s="1"/>
      <c r="AF59" s="1">
        <f t="shared" si="23"/>
        <v>0.032514180694528626</v>
      </c>
      <c r="AG59" s="13">
        <f t="shared" si="24"/>
        <v>0.019018114102774566</v>
      </c>
      <c r="AK59" s="1">
        <f t="shared" si="25"/>
        <v>-29.75854370092311</v>
      </c>
      <c r="AL59" s="1">
        <f t="shared" si="26"/>
        <v>-34.416651025959645</v>
      </c>
      <c r="AP59" s="1">
        <f t="shared" si="27"/>
        <v>0.12158858746148903</v>
      </c>
      <c r="AQ59" s="1">
        <f t="shared" si="28"/>
        <v>-1.5517770660661072</v>
      </c>
      <c r="AU59" s="1">
        <f t="shared" si="29"/>
        <v>6.966512898500601</v>
      </c>
      <c r="AV59" s="1">
        <f t="shared" si="30"/>
        <v>-88.91027663078147</v>
      </c>
    </row>
    <row r="60" spans="1:48" ht="13.5">
      <c r="A60">
        <f t="shared" si="31"/>
        <v>55</v>
      </c>
      <c r="B60">
        <f t="shared" si="0"/>
        <v>3455.751918948772</v>
      </c>
      <c r="C60">
        <f t="shared" si="34"/>
        <v>550</v>
      </c>
      <c r="D60" s="1">
        <f t="shared" si="35"/>
        <v>3.455751918948772</v>
      </c>
      <c r="E60" s="3">
        <f t="shared" si="3"/>
        <v>0.9375</v>
      </c>
      <c r="F60" s="1">
        <f t="shared" si="36"/>
        <v>-0.8916154840267067</v>
      </c>
      <c r="G60" s="1">
        <f t="shared" si="5"/>
        <v>1.8916154840267065</v>
      </c>
      <c r="H60" s="1">
        <f t="shared" si="37"/>
        <v>-0.28970343222651274</v>
      </c>
      <c r="I60" s="1">
        <f t="shared" si="38"/>
        <v>1.9136711363380627</v>
      </c>
      <c r="J60" s="1">
        <f t="shared" si="8"/>
        <v>0.522555825298994</v>
      </c>
      <c r="K60" s="1">
        <f t="shared" si="32"/>
        <v>0.03265973908118713</v>
      </c>
      <c r="L60" s="1">
        <f t="shared" si="9"/>
        <v>-5.637346130205501</v>
      </c>
      <c r="M60" s="1">
        <f t="shared" si="10"/>
        <v>-29.719745783323997</v>
      </c>
      <c r="N60" s="1">
        <f t="shared" si="39"/>
        <v>-0.15315133264283567</v>
      </c>
      <c r="O60" s="1">
        <f t="shared" si="12"/>
        <v>0.1519705016405375</v>
      </c>
      <c r="P60" s="4">
        <f t="shared" si="40"/>
        <v>0.1519705016405375</v>
      </c>
      <c r="Q60" s="5">
        <f t="shared" si="41"/>
        <v>8.707268354488752</v>
      </c>
      <c r="T60" s="12">
        <v>0.0154946</v>
      </c>
      <c r="U60">
        <f t="shared" si="33"/>
        <v>55</v>
      </c>
      <c r="V60">
        <f t="shared" si="15"/>
        <v>3455.751918948772</v>
      </c>
      <c r="W60">
        <f t="shared" si="16"/>
        <v>550</v>
      </c>
      <c r="X60" s="13">
        <f t="shared" si="17"/>
        <v>0.01867245188707847</v>
      </c>
      <c r="Y60" s="1">
        <f t="shared" si="18"/>
        <v>-34.575973018508506</v>
      </c>
      <c r="Z60" s="1">
        <f t="shared" si="19"/>
        <v>53.54549368334364</v>
      </c>
      <c r="AA60" s="1">
        <f t="shared" si="20"/>
        <v>-1.5521227896799312</v>
      </c>
      <c r="AB60" s="1">
        <f t="shared" si="21"/>
        <v>-1.5521227896799312</v>
      </c>
      <c r="AC60" s="1">
        <f t="shared" si="22"/>
        <v>-88.93008513473158</v>
      </c>
      <c r="AD60" s="1"/>
      <c r="AF60" s="1">
        <f t="shared" si="23"/>
        <v>0.03265973908118713</v>
      </c>
      <c r="AG60" s="13">
        <f t="shared" si="24"/>
        <v>0.01867245188707847</v>
      </c>
      <c r="AK60" s="1">
        <f t="shared" si="25"/>
        <v>-29.719745783323997</v>
      </c>
      <c r="AL60" s="1">
        <f t="shared" si="26"/>
        <v>-34.575973018508506</v>
      </c>
      <c r="AP60" s="1">
        <f t="shared" si="27"/>
        <v>0.1519705016405375</v>
      </c>
      <c r="AQ60" s="1">
        <f t="shared" si="28"/>
        <v>-1.5521227896799312</v>
      </c>
      <c r="AU60" s="1">
        <f t="shared" si="29"/>
        <v>8.707268354488752</v>
      </c>
      <c r="AV60" s="1">
        <f t="shared" si="30"/>
        <v>-88.93008513473158</v>
      </c>
    </row>
    <row r="61" spans="1:48" ht="13.5">
      <c r="A61">
        <f t="shared" si="31"/>
        <v>56</v>
      </c>
      <c r="B61">
        <f t="shared" si="0"/>
        <v>3518.5837720205677</v>
      </c>
      <c r="C61">
        <f t="shared" si="34"/>
        <v>559.9999999999999</v>
      </c>
      <c r="D61" s="1">
        <f t="shared" si="35"/>
        <v>3.518583772020568</v>
      </c>
      <c r="E61" s="3">
        <f t="shared" si="3"/>
        <v>0.9375</v>
      </c>
      <c r="F61" s="1">
        <f t="shared" si="36"/>
        <v>-0.8716654555202359</v>
      </c>
      <c r="G61" s="1">
        <f t="shared" si="5"/>
        <v>1.8716654555202359</v>
      </c>
      <c r="H61" s="1">
        <f t="shared" si="37"/>
        <v>-0.34511676814188513</v>
      </c>
      <c r="I61" s="1">
        <f t="shared" si="38"/>
        <v>1.9032175811084953</v>
      </c>
      <c r="J61" s="1">
        <f t="shared" si="8"/>
        <v>0.5254259995946274</v>
      </c>
      <c r="K61" s="1">
        <f t="shared" si="32"/>
        <v>0.032839124974664215</v>
      </c>
      <c r="L61" s="1">
        <f t="shared" si="9"/>
        <v>-5.589768817481411</v>
      </c>
      <c r="M61" s="1">
        <f t="shared" si="10"/>
        <v>-29.672168470599907</v>
      </c>
      <c r="N61" s="1">
        <f t="shared" si="39"/>
        <v>-0.184390200248665</v>
      </c>
      <c r="O61" s="1">
        <f t="shared" si="12"/>
        <v>0.1823420819740047</v>
      </c>
      <c r="P61" s="4">
        <f t="shared" si="40"/>
        <v>0.1823420819740047</v>
      </c>
      <c r="Q61" s="5">
        <f t="shared" si="41"/>
        <v>10.447431724738957</v>
      </c>
      <c r="T61" s="12">
        <v>0.0154946</v>
      </c>
      <c r="U61">
        <f t="shared" si="33"/>
        <v>56</v>
      </c>
      <c r="V61">
        <f t="shared" si="15"/>
        <v>3518.5837720205677</v>
      </c>
      <c r="W61">
        <f t="shared" si="16"/>
        <v>559.9999999999999</v>
      </c>
      <c r="X61" s="13">
        <f t="shared" si="17"/>
        <v>0.0183391284079887</v>
      </c>
      <c r="Y61" s="1">
        <f t="shared" si="18"/>
        <v>-34.73242617222492</v>
      </c>
      <c r="Z61" s="1">
        <f t="shared" si="19"/>
        <v>54.51904811394989</v>
      </c>
      <c r="AA61" s="1">
        <f t="shared" si="20"/>
        <v>-1.5524561702509212</v>
      </c>
      <c r="AB61" s="1">
        <f t="shared" si="21"/>
        <v>-1.5524561702509212</v>
      </c>
      <c r="AC61" s="1">
        <f t="shared" si="22"/>
        <v>-88.94918643442098</v>
      </c>
      <c r="AD61" s="1"/>
      <c r="AF61" s="1">
        <f t="shared" si="23"/>
        <v>0.032839124974664215</v>
      </c>
      <c r="AG61" s="13">
        <f t="shared" si="24"/>
        <v>0.0183391284079887</v>
      </c>
      <c r="AK61" s="1">
        <f t="shared" si="25"/>
        <v>-29.672168470599907</v>
      </c>
      <c r="AL61" s="1">
        <f t="shared" si="26"/>
        <v>-34.73242617222492</v>
      </c>
      <c r="AP61" s="1">
        <f t="shared" si="27"/>
        <v>0.1823420819740047</v>
      </c>
      <c r="AQ61" s="1">
        <f t="shared" si="28"/>
        <v>-1.5524561702509212</v>
      </c>
      <c r="AU61" s="1">
        <f t="shared" si="29"/>
        <v>10.447431724738957</v>
      </c>
      <c r="AV61" s="1">
        <f t="shared" si="30"/>
        <v>-88.94918643442098</v>
      </c>
    </row>
    <row r="62" spans="1:48" ht="13.5">
      <c r="A62">
        <f t="shared" si="31"/>
        <v>57</v>
      </c>
      <c r="B62">
        <f t="shared" si="0"/>
        <v>3581.415625092364</v>
      </c>
      <c r="C62">
        <f t="shared" si="34"/>
        <v>570</v>
      </c>
      <c r="D62" s="1">
        <f t="shared" si="35"/>
        <v>3.581415625092364</v>
      </c>
      <c r="E62" s="3">
        <f t="shared" si="3"/>
        <v>0.9375</v>
      </c>
      <c r="F62" s="1">
        <f t="shared" si="36"/>
        <v>-0.8482753616868934</v>
      </c>
      <c r="G62" s="1">
        <f t="shared" si="5"/>
        <v>1.8482753616868934</v>
      </c>
      <c r="H62" s="1">
        <f t="shared" si="37"/>
        <v>-0.39916808584225527</v>
      </c>
      <c r="I62" s="1">
        <f t="shared" si="38"/>
        <v>1.8908878796411455</v>
      </c>
      <c r="J62" s="1">
        <f t="shared" si="8"/>
        <v>0.5288520862430939</v>
      </c>
      <c r="K62" s="1">
        <f t="shared" si="32"/>
        <v>0.03305325539019337</v>
      </c>
      <c r="L62" s="1">
        <f t="shared" si="9"/>
        <v>-5.533315561599194</v>
      </c>
      <c r="M62" s="1">
        <f t="shared" si="10"/>
        <v>-29.61571521471769</v>
      </c>
      <c r="N62" s="1">
        <f t="shared" si="39"/>
        <v>-0.215967866107321</v>
      </c>
      <c r="O62" s="1">
        <f t="shared" si="12"/>
        <v>0.21270107900379026</v>
      </c>
      <c r="P62" s="4">
        <f t="shared" si="40"/>
        <v>0.21270107900379026</v>
      </c>
      <c r="Q62" s="5">
        <f t="shared" si="41"/>
        <v>12.186874124795871</v>
      </c>
      <c r="T62" s="12">
        <v>0.0154946</v>
      </c>
      <c r="U62">
        <f t="shared" si="33"/>
        <v>57</v>
      </c>
      <c r="V62">
        <f t="shared" si="15"/>
        <v>3581.415625092364</v>
      </c>
      <c r="W62">
        <f t="shared" si="16"/>
        <v>570</v>
      </c>
      <c r="X62" s="13">
        <f t="shared" si="17"/>
        <v>0.018017494691558254</v>
      </c>
      <c r="Y62" s="1">
        <f t="shared" si="18"/>
        <v>-34.886111944468276</v>
      </c>
      <c r="Z62" s="1">
        <f t="shared" si="19"/>
        <v>55.49260254455614</v>
      </c>
      <c r="AA62" s="1">
        <f t="shared" si="20"/>
        <v>-1.5527778571240076</v>
      </c>
      <c r="AB62" s="1">
        <f t="shared" si="21"/>
        <v>-1.5527778571240076</v>
      </c>
      <c r="AC62" s="1">
        <f t="shared" si="22"/>
        <v>-88.9676177345736</v>
      </c>
      <c r="AD62" s="1"/>
      <c r="AF62" s="1">
        <f t="shared" si="23"/>
        <v>0.03305325539019337</v>
      </c>
      <c r="AG62" s="13">
        <f t="shared" si="24"/>
        <v>0.018017494691558254</v>
      </c>
      <c r="AK62" s="1">
        <f t="shared" si="25"/>
        <v>-29.61571521471769</v>
      </c>
      <c r="AL62" s="1">
        <f t="shared" si="26"/>
        <v>-34.886111944468276</v>
      </c>
      <c r="AP62" s="1">
        <f t="shared" si="27"/>
        <v>0.21270107900379026</v>
      </c>
      <c r="AQ62" s="1">
        <f t="shared" si="28"/>
        <v>-1.5527778571240076</v>
      </c>
      <c r="AU62" s="1">
        <f t="shared" si="29"/>
        <v>12.186874124795871</v>
      </c>
      <c r="AV62" s="1">
        <f t="shared" si="30"/>
        <v>-88.9676177345736</v>
      </c>
    </row>
    <row r="63" spans="1:48" ht="13.5">
      <c r="A63">
        <f t="shared" si="31"/>
        <v>58</v>
      </c>
      <c r="B63">
        <f t="shared" si="0"/>
        <v>3644.2474781641595</v>
      </c>
      <c r="C63">
        <f t="shared" si="34"/>
        <v>579.9999999999999</v>
      </c>
      <c r="D63" s="1">
        <f t="shared" si="35"/>
        <v>3.6442474781641594</v>
      </c>
      <c r="E63" s="3">
        <f t="shared" si="3"/>
        <v>0.9375</v>
      </c>
      <c r="F63" s="1">
        <f t="shared" si="36"/>
        <v>-0.8215375125411224</v>
      </c>
      <c r="G63" s="1">
        <f t="shared" si="5"/>
        <v>1.8215375125411224</v>
      </c>
      <c r="H63" s="1">
        <f t="shared" si="37"/>
        <v>-0.45164406947035746</v>
      </c>
      <c r="I63" s="1">
        <f t="shared" si="38"/>
        <v>1.876694241234369</v>
      </c>
      <c r="J63" s="1">
        <f t="shared" si="8"/>
        <v>0.5328518508919514</v>
      </c>
      <c r="K63" s="1">
        <f t="shared" si="32"/>
        <v>0.033303240680746964</v>
      </c>
      <c r="L63" s="1">
        <f t="shared" si="9"/>
        <v>-5.467870426732589</v>
      </c>
      <c r="M63" s="1">
        <f t="shared" si="10"/>
        <v>-29.550270079851085</v>
      </c>
      <c r="N63" s="1">
        <f t="shared" si="39"/>
        <v>-0.2479466200178852</v>
      </c>
      <c r="O63" s="1">
        <f t="shared" si="12"/>
        <v>0.24304513843182957</v>
      </c>
      <c r="P63" s="4">
        <f t="shared" si="40"/>
        <v>0.24304513843182957</v>
      </c>
      <c r="Q63" s="5">
        <f t="shared" si="41"/>
        <v>13.925460663316677</v>
      </c>
      <c r="T63" s="12">
        <v>0.0154946</v>
      </c>
      <c r="U63">
        <f t="shared" si="33"/>
        <v>58</v>
      </c>
      <c r="V63">
        <f t="shared" si="15"/>
        <v>3644.2474781641595</v>
      </c>
      <c r="W63">
        <f t="shared" si="16"/>
        <v>579.9999999999999</v>
      </c>
      <c r="X63" s="13">
        <f t="shared" si="17"/>
        <v>0.017706946484296306</v>
      </c>
      <c r="Y63" s="1">
        <f t="shared" si="18"/>
        <v>-35.0371265055687</v>
      </c>
      <c r="Z63" s="1">
        <f t="shared" si="19"/>
        <v>56.46615697516239</v>
      </c>
      <c r="AA63" s="1">
        <f t="shared" si="20"/>
        <v>-1.553088454885966</v>
      </c>
      <c r="AB63" s="1">
        <f t="shared" si="21"/>
        <v>-1.553088454885966</v>
      </c>
      <c r="AC63" s="1">
        <f t="shared" si="22"/>
        <v>-88.98541367546001</v>
      </c>
      <c r="AD63" s="1"/>
      <c r="AF63" s="1">
        <f t="shared" si="23"/>
        <v>0.033303240680746964</v>
      </c>
      <c r="AG63" s="13">
        <f t="shared" si="24"/>
        <v>0.017706946484296306</v>
      </c>
      <c r="AK63" s="1">
        <f t="shared" si="25"/>
        <v>-29.550270079851085</v>
      </c>
      <c r="AL63" s="1">
        <f t="shared" si="26"/>
        <v>-35.0371265055687</v>
      </c>
      <c r="AP63" s="1">
        <f t="shared" si="27"/>
        <v>0.24304513843182957</v>
      </c>
      <c r="AQ63" s="1">
        <f t="shared" si="28"/>
        <v>-1.553088454885966</v>
      </c>
      <c r="AU63" s="1">
        <f t="shared" si="29"/>
        <v>13.925460663316677</v>
      </c>
      <c r="AV63" s="1">
        <f t="shared" si="30"/>
        <v>-88.98541367546001</v>
      </c>
    </row>
    <row r="64" spans="1:48" ht="13.5">
      <c r="A64">
        <f t="shared" si="31"/>
        <v>59</v>
      </c>
      <c r="B64">
        <f t="shared" si="0"/>
        <v>3707.0793312359556</v>
      </c>
      <c r="C64">
        <f t="shared" si="34"/>
        <v>590</v>
      </c>
      <c r="D64" s="1">
        <f t="shared" si="35"/>
        <v>3.707079331235956</v>
      </c>
      <c r="E64" s="3">
        <f t="shared" si="3"/>
        <v>0.9375</v>
      </c>
      <c r="F64" s="1">
        <f t="shared" si="36"/>
        <v>-0.7915574301581393</v>
      </c>
      <c r="G64" s="1">
        <f t="shared" si="5"/>
        <v>1.7915574301581394</v>
      </c>
      <c r="H64" s="1">
        <f t="shared" si="37"/>
        <v>-0.5023376202928092</v>
      </c>
      <c r="I64" s="1">
        <f t="shared" si="38"/>
        <v>1.8606507222787083</v>
      </c>
      <c r="J64" s="1">
        <f t="shared" si="8"/>
        <v>0.5374463826157101</v>
      </c>
      <c r="K64" s="1">
        <f t="shared" si="32"/>
        <v>0.03359039891348188</v>
      </c>
      <c r="L64" s="1">
        <f t="shared" si="9"/>
        <v>-5.3932971173865845</v>
      </c>
      <c r="M64" s="1">
        <f t="shared" si="10"/>
        <v>-29.47569677050508</v>
      </c>
      <c r="N64" s="1">
        <f t="shared" si="39"/>
        <v>-0.28039158099914674</v>
      </c>
      <c r="O64" s="1">
        <f t="shared" si="12"/>
        <v>0.27337177910053945</v>
      </c>
      <c r="P64" s="4">
        <f t="shared" si="40"/>
        <v>0.27337177910053945</v>
      </c>
      <c r="Q64" s="5">
        <f t="shared" si="41"/>
        <v>15.663049180443554</v>
      </c>
      <c r="T64" s="12">
        <v>0.0154946</v>
      </c>
      <c r="U64">
        <f t="shared" si="33"/>
        <v>59</v>
      </c>
      <c r="V64">
        <f t="shared" si="15"/>
        <v>3707.0793312359556</v>
      </c>
      <c r="W64">
        <f t="shared" si="16"/>
        <v>590</v>
      </c>
      <c r="X64" s="13">
        <f t="shared" si="17"/>
        <v>0.01740692046690166</v>
      </c>
      <c r="Y64" s="1">
        <f t="shared" si="18"/>
        <v>-35.18556109980065</v>
      </c>
      <c r="Z64" s="1">
        <f t="shared" si="19"/>
        <v>57.43971140576864</v>
      </c>
      <c r="AA64" s="1">
        <f t="shared" si="20"/>
        <v>-1.5533885271560772</v>
      </c>
      <c r="AB64" s="1">
        <f t="shared" si="21"/>
        <v>-1.5533885271560772</v>
      </c>
      <c r="AC64" s="1">
        <f t="shared" si="22"/>
        <v>-89.0026065500863</v>
      </c>
      <c r="AD64" s="1"/>
      <c r="AF64" s="1">
        <f t="shared" si="23"/>
        <v>0.03359039891348188</v>
      </c>
      <c r="AG64" s="13">
        <f t="shared" si="24"/>
        <v>0.01740692046690166</v>
      </c>
      <c r="AK64" s="1">
        <f t="shared" si="25"/>
        <v>-29.47569677050508</v>
      </c>
      <c r="AL64" s="1">
        <f t="shared" si="26"/>
        <v>-35.18556109980065</v>
      </c>
      <c r="AP64" s="1">
        <f t="shared" si="27"/>
        <v>0.27337177910053945</v>
      </c>
      <c r="AQ64" s="1">
        <f t="shared" si="28"/>
        <v>-1.5533885271560772</v>
      </c>
      <c r="AU64" s="1">
        <f t="shared" si="29"/>
        <v>15.663049180443554</v>
      </c>
      <c r="AV64" s="1">
        <f t="shared" si="30"/>
        <v>-89.0026065500863</v>
      </c>
    </row>
    <row r="65" spans="1:48" ht="13.5">
      <c r="A65">
        <f t="shared" si="31"/>
        <v>60</v>
      </c>
      <c r="B65">
        <f t="shared" si="0"/>
        <v>3769.9111843077512</v>
      </c>
      <c r="C65">
        <f t="shared" si="34"/>
        <v>599.9999999999999</v>
      </c>
      <c r="D65" s="1">
        <f t="shared" si="35"/>
        <v>3.7699111843077513</v>
      </c>
      <c r="E65" s="3">
        <f t="shared" si="3"/>
        <v>0.9375</v>
      </c>
      <c r="F65" s="1">
        <f t="shared" si="36"/>
        <v>-0.7584534322265135</v>
      </c>
      <c r="G65" s="1">
        <f t="shared" si="5"/>
        <v>1.7584534322265135</v>
      </c>
      <c r="H65" s="1">
        <f t="shared" si="37"/>
        <v>-0.5510486740241931</v>
      </c>
      <c r="I65" s="1">
        <f t="shared" si="38"/>
        <v>1.8427732129735952</v>
      </c>
      <c r="J65" s="1">
        <f t="shared" si="8"/>
        <v>0.5426603734847805</v>
      </c>
      <c r="K65" s="1">
        <f t="shared" si="32"/>
        <v>0.03391627334279878</v>
      </c>
      <c r="L65" s="1">
        <f t="shared" si="9"/>
        <v>-5.309437812199911</v>
      </c>
      <c r="M65" s="1">
        <f t="shared" si="10"/>
        <v>-29.391837465318407</v>
      </c>
      <c r="N65" s="1">
        <f t="shared" si="39"/>
        <v>-0.31337120672366503</v>
      </c>
      <c r="O65" s="1">
        <f t="shared" si="12"/>
        <v>0.3036783686248949</v>
      </c>
      <c r="P65" s="4">
        <f t="shared" si="40"/>
        <v>0.3036783686248949</v>
      </c>
      <c r="Q65" s="5">
        <f t="shared" si="41"/>
        <v>17.399488851624515</v>
      </c>
      <c r="T65" s="12">
        <v>0.0154946</v>
      </c>
      <c r="U65">
        <f t="shared" si="33"/>
        <v>60</v>
      </c>
      <c r="V65">
        <f t="shared" si="15"/>
        <v>3769.9111843077512</v>
      </c>
      <c r="W65">
        <f t="shared" si="16"/>
        <v>599.9999999999999</v>
      </c>
      <c r="X65" s="13">
        <f t="shared" si="17"/>
        <v>0.01711689084621322</v>
      </c>
      <c r="Y65" s="1">
        <f t="shared" si="18"/>
        <v>-35.331502376074965</v>
      </c>
      <c r="Z65" s="1">
        <f t="shared" si="19"/>
        <v>58.41326583637488</v>
      </c>
      <c r="AA65" s="1">
        <f t="shared" si="20"/>
        <v>-1.553678599997997</v>
      </c>
      <c r="AB65" s="1">
        <f t="shared" si="21"/>
        <v>-1.553678599997997</v>
      </c>
      <c r="AC65" s="1">
        <f t="shared" si="22"/>
        <v>-89.01922649967966</v>
      </c>
      <c r="AD65" s="1"/>
      <c r="AF65" s="1">
        <f t="shared" si="23"/>
        <v>0.03391627334279878</v>
      </c>
      <c r="AG65" s="13">
        <f t="shared" si="24"/>
        <v>0.01711689084621322</v>
      </c>
      <c r="AK65" s="1">
        <f t="shared" si="25"/>
        <v>-29.391837465318407</v>
      </c>
      <c r="AL65" s="1">
        <f t="shared" si="26"/>
        <v>-35.331502376074965</v>
      </c>
      <c r="AP65" s="1">
        <f t="shared" si="27"/>
        <v>0.3036783686248949</v>
      </c>
      <c r="AQ65" s="1">
        <f t="shared" si="28"/>
        <v>-1.553678599997997</v>
      </c>
      <c r="AU65" s="1">
        <f t="shared" si="29"/>
        <v>17.399488851624515</v>
      </c>
      <c r="AV65" s="1">
        <f t="shared" si="30"/>
        <v>-89.01922649967966</v>
      </c>
    </row>
    <row r="66" spans="1:48" ht="13.5">
      <c r="A66">
        <f t="shared" si="31"/>
        <v>61</v>
      </c>
      <c r="B66">
        <f t="shared" si="0"/>
        <v>3832.7430373795473</v>
      </c>
      <c r="C66">
        <f t="shared" si="34"/>
        <v>610</v>
      </c>
      <c r="D66" s="1">
        <f t="shared" si="35"/>
        <v>3.8327430373795472</v>
      </c>
      <c r="E66" s="3">
        <f t="shared" si="3"/>
        <v>0.9375</v>
      </c>
      <c r="F66" s="1">
        <f t="shared" si="36"/>
        <v>-0.7223561651023027</v>
      </c>
      <c r="G66" s="1">
        <f t="shared" si="5"/>
        <v>1.7223561651023027</v>
      </c>
      <c r="H66" s="1">
        <f t="shared" si="37"/>
        <v>-0.5975849903893962</v>
      </c>
      <c r="I66" s="1">
        <f t="shared" si="38"/>
        <v>1.8230794223523574</v>
      </c>
      <c r="J66" s="1">
        <f t="shared" si="8"/>
        <v>0.5485224547758205</v>
      </c>
      <c r="K66" s="1">
        <f t="shared" si="32"/>
        <v>0.03428265342348878</v>
      </c>
      <c r="L66" s="1">
        <f t="shared" si="9"/>
        <v>-5.216111781635144</v>
      </c>
      <c r="M66" s="1">
        <f t="shared" si="10"/>
        <v>-29.298511434753642</v>
      </c>
      <c r="N66" s="1">
        <f t="shared" si="39"/>
        <v>-0.3469578490775753</v>
      </c>
      <c r="O66" s="1">
        <f t="shared" si="12"/>
        <v>0.3339620961440639</v>
      </c>
      <c r="P66" s="4">
        <f t="shared" si="40"/>
        <v>0.3339620961440639</v>
      </c>
      <c r="Q66" s="5">
        <f t="shared" si="41"/>
        <v>19.134618626397085</v>
      </c>
      <c r="T66" s="12">
        <v>0.0154946</v>
      </c>
      <c r="U66">
        <f t="shared" si="33"/>
        <v>61</v>
      </c>
      <c r="V66">
        <f t="shared" si="15"/>
        <v>3832.7430373795473</v>
      </c>
      <c r="W66">
        <f t="shared" si="16"/>
        <v>610</v>
      </c>
      <c r="X66" s="13">
        <f t="shared" si="17"/>
        <v>0.01683636628202802</v>
      </c>
      <c r="Y66" s="1">
        <f t="shared" si="18"/>
        <v>-35.47503269134653</v>
      </c>
      <c r="Z66" s="1">
        <f t="shared" si="19"/>
        <v>59.38682026698114</v>
      </c>
      <c r="AA66" s="1">
        <f t="shared" si="20"/>
        <v>-1.5539591649962627</v>
      </c>
      <c r="AB66" s="1">
        <f t="shared" si="21"/>
        <v>-1.5539591649962627</v>
      </c>
      <c r="AC66" s="1">
        <f t="shared" si="22"/>
        <v>-89.03530168995938</v>
      </c>
      <c r="AD66" s="1"/>
      <c r="AF66" s="1">
        <f t="shared" si="23"/>
        <v>0.03428265342348878</v>
      </c>
      <c r="AG66" s="13">
        <f t="shared" si="24"/>
        <v>0.01683636628202802</v>
      </c>
      <c r="AK66" s="1">
        <f t="shared" si="25"/>
        <v>-29.298511434753642</v>
      </c>
      <c r="AL66" s="1">
        <f t="shared" si="26"/>
        <v>-35.47503269134653</v>
      </c>
      <c r="AP66" s="1">
        <f t="shared" si="27"/>
        <v>0.3339620961440639</v>
      </c>
      <c r="AQ66" s="1">
        <f t="shared" si="28"/>
        <v>-1.5539591649962627</v>
      </c>
      <c r="AU66" s="1">
        <f t="shared" si="29"/>
        <v>19.134618626397085</v>
      </c>
      <c r="AV66" s="1">
        <f t="shared" si="30"/>
        <v>-89.03530168995938</v>
      </c>
    </row>
    <row r="67" spans="1:48" ht="13.5">
      <c r="A67">
        <f t="shared" si="31"/>
        <v>62</v>
      </c>
      <c r="B67">
        <f t="shared" si="0"/>
        <v>3895.574890451343</v>
      </c>
      <c r="C67">
        <f t="shared" si="34"/>
        <v>619.9999999999999</v>
      </c>
      <c r="D67" s="1">
        <f t="shared" si="35"/>
        <v>3.895574890451343</v>
      </c>
      <c r="E67" s="3">
        <f t="shared" si="3"/>
        <v>0.9375</v>
      </c>
      <c r="F67" s="1">
        <f t="shared" si="36"/>
        <v>-0.6834080882075735</v>
      </c>
      <c r="G67" s="1">
        <f t="shared" si="5"/>
        <v>1.6834080882075735</v>
      </c>
      <c r="H67" s="1">
        <f t="shared" si="37"/>
        <v>-0.6417629118081454</v>
      </c>
      <c r="I67" s="1">
        <f t="shared" si="38"/>
        <v>1.8015888616482805</v>
      </c>
      <c r="J67" s="1">
        <f t="shared" si="8"/>
        <v>0.5550655986433531</v>
      </c>
      <c r="K67" s="1">
        <f t="shared" si="32"/>
        <v>0.03469159991520957</v>
      </c>
      <c r="L67" s="1">
        <f t="shared" si="9"/>
        <v>-5.113113762940556</v>
      </c>
      <c r="M67" s="1">
        <f t="shared" si="10"/>
        <v>-29.19551341605905</v>
      </c>
      <c r="N67" s="1">
        <f t="shared" si="39"/>
        <v>-0.38122836423547735</v>
      </c>
      <c r="O67" s="1">
        <f t="shared" si="12"/>
        <v>0.36421994156344867</v>
      </c>
      <c r="P67" s="4">
        <f t="shared" si="40"/>
        <v>0.36421994156344867</v>
      </c>
      <c r="Q67" s="5">
        <f t="shared" si="41"/>
        <v>20.86826546608708</v>
      </c>
      <c r="T67" s="12">
        <v>0.0154946</v>
      </c>
      <c r="U67">
        <f t="shared" si="33"/>
        <v>62</v>
      </c>
      <c r="V67">
        <f t="shared" si="15"/>
        <v>3895.574890451343</v>
      </c>
      <c r="W67">
        <f t="shared" si="16"/>
        <v>619.9999999999999</v>
      </c>
      <c r="X67" s="13">
        <f t="shared" si="17"/>
        <v>0.01656488711102323</v>
      </c>
      <c r="Y67" s="1">
        <f t="shared" si="18"/>
        <v>-35.61623038939441</v>
      </c>
      <c r="Z67" s="1">
        <f t="shared" si="19"/>
        <v>60.36037469758738</v>
      </c>
      <c r="AA67" s="1">
        <f t="shared" si="20"/>
        <v>-1.554230682035278</v>
      </c>
      <c r="AB67" s="1">
        <f t="shared" si="21"/>
        <v>-1.554230682035278</v>
      </c>
      <c r="AC67" s="1">
        <f t="shared" si="22"/>
        <v>-89.05085847036084</v>
      </c>
      <c r="AD67" s="1"/>
      <c r="AF67" s="1">
        <f t="shared" si="23"/>
        <v>0.03469159991520957</v>
      </c>
      <c r="AG67" s="13">
        <f t="shared" si="24"/>
        <v>0.01656488711102323</v>
      </c>
      <c r="AK67" s="1">
        <f t="shared" si="25"/>
        <v>-29.19551341605905</v>
      </c>
      <c r="AL67" s="1">
        <f t="shared" si="26"/>
        <v>-35.61623038939441</v>
      </c>
      <c r="AP67" s="1">
        <f t="shared" si="27"/>
        <v>0.36421994156344867</v>
      </c>
      <c r="AQ67" s="1">
        <f t="shared" si="28"/>
        <v>-1.554230682035278</v>
      </c>
      <c r="AU67" s="1">
        <f t="shared" si="29"/>
        <v>20.86826546608708</v>
      </c>
      <c r="AV67" s="1">
        <f t="shared" si="30"/>
        <v>-89.05085847036084</v>
      </c>
    </row>
    <row r="68" spans="1:48" ht="13.5">
      <c r="A68">
        <f t="shared" si="31"/>
        <v>63</v>
      </c>
      <c r="B68">
        <f t="shared" si="0"/>
        <v>3958.406743523139</v>
      </c>
      <c r="C68">
        <f t="shared" si="34"/>
        <v>630</v>
      </c>
      <c r="D68" s="1">
        <f t="shared" si="35"/>
        <v>3.958406743523139</v>
      </c>
      <c r="E68" s="3">
        <f t="shared" si="3"/>
        <v>0.9375</v>
      </c>
      <c r="F68" s="1">
        <f t="shared" si="36"/>
        <v>-0.6417629118081459</v>
      </c>
      <c r="G68" s="1">
        <f t="shared" si="5"/>
        <v>1.6417629118081458</v>
      </c>
      <c r="H68" s="1">
        <f t="shared" si="37"/>
        <v>-0.6834080882075732</v>
      </c>
      <c r="I68" s="1">
        <f t="shared" si="38"/>
        <v>1.7783228260403936</v>
      </c>
      <c r="J68" s="1">
        <f t="shared" si="8"/>
        <v>0.5623275961803831</v>
      </c>
      <c r="K68" s="1">
        <f t="shared" si="32"/>
        <v>0.03514547476127394</v>
      </c>
      <c r="L68" s="1">
        <f t="shared" si="9"/>
        <v>-5.0002120600349915</v>
      </c>
      <c r="M68" s="1">
        <f t="shared" si="10"/>
        <v>-29.08261171315349</v>
      </c>
      <c r="N68" s="1">
        <f t="shared" si="39"/>
        <v>-0.41626478664626776</v>
      </c>
      <c r="O68" s="1">
        <f t="shared" si="12"/>
        <v>0.3944486405352238</v>
      </c>
      <c r="P68" s="4">
        <f t="shared" si="40"/>
        <v>0.3944486405352238</v>
      </c>
      <c r="Q68" s="5">
        <f t="shared" si="41"/>
        <v>22.60024233734125</v>
      </c>
      <c r="T68" s="12">
        <v>0.0154946</v>
      </c>
      <c r="U68">
        <f t="shared" si="33"/>
        <v>63</v>
      </c>
      <c r="V68">
        <f t="shared" si="15"/>
        <v>3958.406743523139</v>
      </c>
      <c r="W68">
        <f t="shared" si="16"/>
        <v>630</v>
      </c>
      <c r="X68" s="13">
        <f t="shared" si="17"/>
        <v>0.01630202283480779</v>
      </c>
      <c r="Y68" s="1">
        <f t="shared" si="18"/>
        <v>-35.75517005733445</v>
      </c>
      <c r="Z68" s="1">
        <f t="shared" si="19"/>
        <v>61.33392912819363</v>
      </c>
      <c r="AA68" s="1">
        <f t="shared" si="20"/>
        <v>-1.5544935818138004</v>
      </c>
      <c r="AB68" s="1">
        <f t="shared" si="21"/>
        <v>-1.5544935818138004</v>
      </c>
      <c r="AC68" s="1">
        <f t="shared" si="22"/>
        <v>-89.0659215181051</v>
      </c>
      <c r="AD68" s="1"/>
      <c r="AF68" s="1">
        <f t="shared" si="23"/>
        <v>0.03514547476127394</v>
      </c>
      <c r="AG68" s="13">
        <f t="shared" si="24"/>
        <v>0.01630202283480779</v>
      </c>
      <c r="AK68" s="1">
        <f t="shared" si="25"/>
        <v>-29.08261171315349</v>
      </c>
      <c r="AL68" s="1">
        <f t="shared" si="26"/>
        <v>-35.75517005733445</v>
      </c>
      <c r="AP68" s="1">
        <f t="shared" si="27"/>
        <v>0.3944486405352238</v>
      </c>
      <c r="AQ68" s="1">
        <f t="shared" si="28"/>
        <v>-1.5544935818138004</v>
      </c>
      <c r="AU68" s="1">
        <f t="shared" si="29"/>
        <v>22.60024233734125</v>
      </c>
      <c r="AV68" s="1">
        <f t="shared" si="30"/>
        <v>-89.0659215181051</v>
      </c>
    </row>
    <row r="69" spans="1:48" ht="13.5">
      <c r="A69">
        <f t="shared" si="31"/>
        <v>64</v>
      </c>
      <c r="B69">
        <f t="shared" si="0"/>
        <v>4021.2385965949347</v>
      </c>
      <c r="C69">
        <f t="shared" si="34"/>
        <v>639.9999999999999</v>
      </c>
      <c r="D69" s="1">
        <f t="shared" si="35"/>
        <v>4.021238596594935</v>
      </c>
      <c r="E69" s="3">
        <f t="shared" si="3"/>
        <v>0.9375</v>
      </c>
      <c r="F69" s="1">
        <f t="shared" si="36"/>
        <v>-0.597584990389397</v>
      </c>
      <c r="G69" s="1">
        <f t="shared" si="5"/>
        <v>1.597584990389397</v>
      </c>
      <c r="H69" s="1">
        <f t="shared" si="37"/>
        <v>-0.722356165102302</v>
      </c>
      <c r="I69" s="1">
        <f t="shared" si="38"/>
        <v>1.753304374824518</v>
      </c>
      <c r="J69" s="1">
        <f t="shared" si="8"/>
        <v>0.5703516253988052</v>
      </c>
      <c r="K69" s="1">
        <f t="shared" si="32"/>
        <v>0.03564697658742533</v>
      </c>
      <c r="L69" s="1">
        <f t="shared" si="9"/>
        <v>-4.877146329087133</v>
      </c>
      <c r="M69" s="1">
        <f t="shared" si="10"/>
        <v>-28.95954598220563</v>
      </c>
      <c r="N69" s="1">
        <f t="shared" si="39"/>
        <v>-0.45215507747492933</v>
      </c>
      <c r="O69" s="1">
        <f t="shared" si="12"/>
        <v>0.42464464427019005</v>
      </c>
      <c r="P69" s="4">
        <f t="shared" si="40"/>
        <v>0.42464464427019005</v>
      </c>
      <c r="Q69" s="5">
        <f t="shared" si="41"/>
        <v>24.330345909516087</v>
      </c>
      <c r="T69" s="12">
        <v>0.0154946</v>
      </c>
      <c r="U69">
        <f t="shared" si="33"/>
        <v>64</v>
      </c>
      <c r="V69">
        <f t="shared" si="15"/>
        <v>4021.2385965949347</v>
      </c>
      <c r="W69">
        <f t="shared" si="16"/>
        <v>639.9999999999999</v>
      </c>
      <c r="X69" s="13">
        <f t="shared" si="17"/>
        <v>0.01604736984324621</v>
      </c>
      <c r="Y69" s="1">
        <f t="shared" si="18"/>
        <v>-35.89192276196444</v>
      </c>
      <c r="Z69" s="1">
        <f t="shared" si="19"/>
        <v>62.30748355879988</v>
      </c>
      <c r="AA69" s="1">
        <f t="shared" si="20"/>
        <v>-1.5547482681238483</v>
      </c>
      <c r="AB69" s="1">
        <f t="shared" si="21"/>
        <v>-1.5547482681238483</v>
      </c>
      <c r="AC69" s="1">
        <f t="shared" si="22"/>
        <v>-89.08051396877062</v>
      </c>
      <c r="AD69" s="1"/>
      <c r="AF69" s="1">
        <f t="shared" si="23"/>
        <v>0.03564697658742533</v>
      </c>
      <c r="AG69" s="13">
        <f t="shared" si="24"/>
        <v>0.01604736984324621</v>
      </c>
      <c r="AK69" s="1">
        <f t="shared" si="25"/>
        <v>-28.95954598220563</v>
      </c>
      <c r="AL69" s="1">
        <f t="shared" si="26"/>
        <v>-35.89192276196444</v>
      </c>
      <c r="AP69" s="1">
        <f t="shared" si="27"/>
        <v>0.42464464427019005</v>
      </c>
      <c r="AQ69" s="1">
        <f t="shared" si="28"/>
        <v>-1.5547482681238483</v>
      </c>
      <c r="AU69" s="1">
        <f t="shared" si="29"/>
        <v>24.330345909516087</v>
      </c>
      <c r="AV69" s="1">
        <f t="shared" si="30"/>
        <v>-89.08051396877062</v>
      </c>
    </row>
    <row r="70" spans="1:48" ht="13.5">
      <c r="A70">
        <f t="shared" si="31"/>
        <v>65</v>
      </c>
      <c r="B70">
        <f aca="true" t="shared" si="42" ref="B70:B105">1000*2*PI()/100*A70</f>
        <v>4084.0704496667304</v>
      </c>
      <c r="C70">
        <f t="shared" si="34"/>
        <v>649.9999999999999</v>
      </c>
      <c r="D70" s="1">
        <f t="shared" si="35"/>
        <v>4.08407044966673</v>
      </c>
      <c r="E70" s="3">
        <f aca="true" t="shared" si="43" ref="E70:E105">0.9375</f>
        <v>0.9375</v>
      </c>
      <c r="F70" s="1">
        <f t="shared" si="36"/>
        <v>-0.5510486740241944</v>
      </c>
      <c r="G70" s="1">
        <f aca="true" t="shared" si="44" ref="G70:G105">1-F70</f>
        <v>1.5510486740241944</v>
      </c>
      <c r="H70" s="1">
        <f t="shared" si="37"/>
        <v>-0.7584534322265126</v>
      </c>
      <c r="I70" s="1">
        <f t="shared" si="38"/>
        <v>1.7265583100632278</v>
      </c>
      <c r="J70" s="1">
        <f aca="true" t="shared" si="45" ref="J70:J105">1/I70</f>
        <v>0.5791869259042745</v>
      </c>
      <c r="K70" s="1">
        <f t="shared" si="32"/>
        <v>0.03619918286901715</v>
      </c>
      <c r="L70" s="1">
        <f aca="true" t="shared" si="46" ref="L70:L105">20*LOG(J70,10)</f>
        <v>-4.743625002230426</v>
      </c>
      <c r="M70" s="1">
        <f aca="true" t="shared" si="47" ref="M70:M105">20*LOG10(K70)</f>
        <v>-28.826024655348924</v>
      </c>
      <c r="N70" s="1">
        <f t="shared" si="39"/>
        <v>-0.48899395933120904</v>
      </c>
      <c r="O70" s="1">
        <f aca="true" t="shared" si="48" ref="O70:O105">-ATAN(N70)</f>
        <v>0.4548040730770459</v>
      </c>
      <c r="P70" s="4">
        <f t="shared" si="40"/>
        <v>0.4548040730770459</v>
      </c>
      <c r="Q70" s="5">
        <f t="shared" si="41"/>
        <v>26.0583538926742</v>
      </c>
      <c r="T70" s="12">
        <v>0.0154946</v>
      </c>
      <c r="U70">
        <f t="shared" si="33"/>
        <v>65</v>
      </c>
      <c r="V70">
        <f aca="true" t="shared" si="49" ref="V70:V105">1000*2*PI()/100*U70</f>
        <v>4084.0704496667304</v>
      </c>
      <c r="W70">
        <f aca="true" t="shared" si="50" ref="W70:W104">V70/2/PI()</f>
        <v>649.9999999999999</v>
      </c>
      <c r="X70" s="13">
        <f aca="true" t="shared" si="51" ref="X70:X105">1/SQRT(1+(V70*T70)^2)</f>
        <v>0.01580054934774413</v>
      </c>
      <c r="Y70" s="1">
        <f aca="true" t="shared" si="52" ref="Y70:Y105">20*LOG10(X70)</f>
        <v>-36.026556267814755</v>
      </c>
      <c r="Z70" s="1">
        <f aca="true" t="shared" si="53" ref="Z70:Z105">V70*T70</f>
        <v>63.28103798940612</v>
      </c>
      <c r="AA70" s="1">
        <f aca="true" t="shared" si="54" ref="AA70:AA105">-ATAN(Z70)</f>
        <v>-1.5549951199193741</v>
      </c>
      <c r="AB70" s="1">
        <f aca="true" t="shared" si="55" ref="AB70:AB105">-ATAN2(1,V70*T70)</f>
        <v>-1.5549951199193741</v>
      </c>
      <c r="AC70" s="1">
        <f aca="true" t="shared" si="56" ref="AC70:AC105">AA70*360/2/PI()</f>
        <v>-89.09465753481948</v>
      </c>
      <c r="AD70" s="1"/>
      <c r="AF70" s="1">
        <f aca="true" t="shared" si="57" ref="AF70:AF105">K70</f>
        <v>0.03619918286901715</v>
      </c>
      <c r="AG70" s="13">
        <f aca="true" t="shared" si="58" ref="AG70:AG105">X70</f>
        <v>0.01580054934774413</v>
      </c>
      <c r="AK70" s="1">
        <f aca="true" t="shared" si="59" ref="AK70:AK105">M70</f>
        <v>-28.826024655348924</v>
      </c>
      <c r="AL70" s="1">
        <f aca="true" t="shared" si="60" ref="AL70:AL105">Y70</f>
        <v>-36.026556267814755</v>
      </c>
      <c r="AP70" s="1">
        <f aca="true" t="shared" si="61" ref="AP70:AP105">O70</f>
        <v>0.4548040730770459</v>
      </c>
      <c r="AQ70" s="1">
        <f aca="true" t="shared" si="62" ref="AQ70:AQ105">AA70</f>
        <v>-1.5549951199193741</v>
      </c>
      <c r="AU70" s="1">
        <f aca="true" t="shared" si="63" ref="AU70:AU105">Q70</f>
        <v>26.0583538926742</v>
      </c>
      <c r="AV70" s="1">
        <f aca="true" t="shared" si="64" ref="AV70:AV105">AC70</f>
        <v>-89.09465753481948</v>
      </c>
    </row>
    <row r="71" spans="1:48" ht="13.5">
      <c r="A71">
        <f aca="true" t="shared" si="65" ref="A71:A105">A70+1</f>
        <v>66</v>
      </c>
      <c r="B71">
        <f t="shared" si="42"/>
        <v>4146.9023027385265</v>
      </c>
      <c r="C71">
        <f t="shared" si="34"/>
        <v>659.9999999999999</v>
      </c>
      <c r="D71" s="1">
        <f t="shared" si="35"/>
        <v>4.146902302738527</v>
      </c>
      <c r="E71" s="3">
        <f t="shared" si="43"/>
        <v>0.9375</v>
      </c>
      <c r="F71" s="1">
        <f t="shared" si="36"/>
        <v>-0.5023376202928098</v>
      </c>
      <c r="G71" s="1">
        <f t="shared" si="44"/>
        <v>1.5023376202928098</v>
      </c>
      <c r="H71" s="1">
        <f t="shared" si="37"/>
        <v>-0.791557430158139</v>
      </c>
      <c r="I71" s="1">
        <f t="shared" si="38"/>
        <v>1.6981111537781088</v>
      </c>
      <c r="J71" s="1">
        <f t="shared" si="45"/>
        <v>0.5888896011165765</v>
      </c>
      <c r="K71" s="1">
        <f aca="true" t="shared" si="66" ref="K71:K105">J71/16</f>
        <v>0.03680560006978603</v>
      </c>
      <c r="L71" s="1">
        <f t="shared" si="46"/>
        <v>-4.599322291686535</v>
      </c>
      <c r="M71" s="1">
        <f t="shared" si="47"/>
        <v>-28.681721944805034</v>
      </c>
      <c r="N71" s="1">
        <f t="shared" si="39"/>
        <v>-0.5268838505181427</v>
      </c>
      <c r="O71" s="1">
        <f t="shared" si="48"/>
        <v>0.4849226622751146</v>
      </c>
      <c r="P71" s="4">
        <f t="shared" si="40"/>
        <v>0.4849226622751146</v>
      </c>
      <c r="Q71" s="5">
        <f t="shared" si="41"/>
        <v>27.784021938611847</v>
      </c>
      <c r="T71" s="12">
        <v>0.0154946</v>
      </c>
      <c r="U71">
        <f aca="true" t="shared" si="67" ref="U71:U105">U70+1</f>
        <v>66</v>
      </c>
      <c r="V71">
        <f t="shared" si="49"/>
        <v>4146.9023027385265</v>
      </c>
      <c r="W71">
        <f t="shared" si="50"/>
        <v>659.9999999999999</v>
      </c>
      <c r="X71" s="13">
        <f t="shared" si="51"/>
        <v>0.015561205502249965</v>
      </c>
      <c r="Y71" s="1">
        <f t="shared" si="52"/>
        <v>-36.15913523857758</v>
      </c>
      <c r="Z71" s="1">
        <f t="shared" si="53"/>
        <v>64.25459242001237</v>
      </c>
      <c r="AA71" s="1">
        <f t="shared" si="54"/>
        <v>-1.555234493196987</v>
      </c>
      <c r="AB71" s="1">
        <f t="shared" si="55"/>
        <v>-1.555234493196987</v>
      </c>
      <c r="AC71" s="1">
        <f t="shared" si="56"/>
        <v>-89.1083726133549</v>
      </c>
      <c r="AD71" s="1"/>
      <c r="AF71" s="1">
        <f t="shared" si="57"/>
        <v>0.03680560006978603</v>
      </c>
      <c r="AG71" s="13">
        <f t="shared" si="58"/>
        <v>0.015561205502249965</v>
      </c>
      <c r="AK71" s="1">
        <f t="shared" si="59"/>
        <v>-28.681721944805034</v>
      </c>
      <c r="AL71" s="1">
        <f t="shared" si="60"/>
        <v>-36.15913523857758</v>
      </c>
      <c r="AP71" s="1">
        <f t="shared" si="61"/>
        <v>0.4849226622751146</v>
      </c>
      <c r="AQ71" s="1">
        <f t="shared" si="62"/>
        <v>-1.555234493196987</v>
      </c>
      <c r="AU71" s="1">
        <f t="shared" si="63"/>
        <v>27.784021938611847</v>
      </c>
      <c r="AV71" s="1">
        <f t="shared" si="64"/>
        <v>-89.1083726133549</v>
      </c>
    </row>
    <row r="72" spans="1:48" ht="13.5">
      <c r="A72">
        <f t="shared" si="65"/>
        <v>67</v>
      </c>
      <c r="B72">
        <f t="shared" si="42"/>
        <v>4209.734155810323</v>
      </c>
      <c r="C72">
        <f t="shared" si="34"/>
        <v>670</v>
      </c>
      <c r="D72" s="1">
        <f t="shared" si="35"/>
        <v>4.209734155810323</v>
      </c>
      <c r="E72" s="3">
        <f t="shared" si="43"/>
        <v>0.9375</v>
      </c>
      <c r="F72" s="1">
        <f t="shared" si="36"/>
        <v>-0.45164406947035807</v>
      </c>
      <c r="G72" s="1">
        <f t="shared" si="44"/>
        <v>1.451644069470358</v>
      </c>
      <c r="H72" s="1">
        <f t="shared" si="37"/>
        <v>-0.8215375125411221</v>
      </c>
      <c r="I72" s="1">
        <f t="shared" si="38"/>
        <v>1.6679911237595708</v>
      </c>
      <c r="J72" s="1">
        <f t="shared" si="45"/>
        <v>0.5995235740499918</v>
      </c>
      <c r="K72" s="1">
        <f t="shared" si="66"/>
        <v>0.03747022337812449</v>
      </c>
      <c r="L72" s="1">
        <f t="shared" si="46"/>
        <v>-4.44387470406203</v>
      </c>
      <c r="M72" s="1">
        <f t="shared" si="47"/>
        <v>-28.526274357180526</v>
      </c>
      <c r="N72" s="1">
        <f t="shared" si="39"/>
        <v>-0.565935913505895</v>
      </c>
      <c r="O72" s="1">
        <f t="shared" si="48"/>
        <v>0.5149956988072365</v>
      </c>
      <c r="P72" s="4">
        <f t="shared" si="40"/>
        <v>0.5149956988072365</v>
      </c>
      <c r="Q72" s="5">
        <f t="shared" si="41"/>
        <v>29.507080009045175</v>
      </c>
      <c r="T72" s="12">
        <v>0.0154946</v>
      </c>
      <c r="U72">
        <f t="shared" si="67"/>
        <v>67</v>
      </c>
      <c r="V72">
        <f t="shared" si="49"/>
        <v>4209.734155810323</v>
      </c>
      <c r="W72">
        <f t="shared" si="50"/>
        <v>670</v>
      </c>
      <c r="X72" s="13">
        <f t="shared" si="51"/>
        <v>0.015329003692379958</v>
      </c>
      <c r="Y72" s="1">
        <f t="shared" si="52"/>
        <v>-36.289721423411805</v>
      </c>
      <c r="Z72" s="1">
        <f t="shared" si="53"/>
        <v>65.22814685061863</v>
      </c>
      <c r="AA72" s="1">
        <f t="shared" si="54"/>
        <v>-1.555466722708352</v>
      </c>
      <c r="AB72" s="1">
        <f t="shared" si="55"/>
        <v>-1.555466722708352</v>
      </c>
      <c r="AC72" s="1">
        <f t="shared" si="56"/>
        <v>-89.1216783842345</v>
      </c>
      <c r="AD72" s="1"/>
      <c r="AF72" s="1">
        <f t="shared" si="57"/>
        <v>0.03747022337812449</v>
      </c>
      <c r="AG72" s="13">
        <f t="shared" si="58"/>
        <v>0.015329003692379958</v>
      </c>
      <c r="AK72" s="1">
        <f t="shared" si="59"/>
        <v>-28.526274357180526</v>
      </c>
      <c r="AL72" s="1">
        <f t="shared" si="60"/>
        <v>-36.289721423411805</v>
      </c>
      <c r="AP72" s="1">
        <f t="shared" si="61"/>
        <v>0.5149956988072365</v>
      </c>
      <c r="AQ72" s="1">
        <f t="shared" si="62"/>
        <v>-1.555466722708352</v>
      </c>
      <c r="AU72" s="1">
        <f t="shared" si="63"/>
        <v>29.507080009045175</v>
      </c>
      <c r="AV72" s="1">
        <f t="shared" si="64"/>
        <v>-89.1216783842345</v>
      </c>
    </row>
    <row r="73" spans="1:48" ht="13.5">
      <c r="A73">
        <f t="shared" si="65"/>
        <v>68</v>
      </c>
      <c r="B73">
        <f t="shared" si="42"/>
        <v>4272.566008882118</v>
      </c>
      <c r="C73">
        <f t="shared" si="34"/>
        <v>679.9999999999999</v>
      </c>
      <c r="D73" s="1">
        <f t="shared" si="35"/>
        <v>4.272566008882118</v>
      </c>
      <c r="E73" s="3">
        <f t="shared" si="43"/>
        <v>0.9375</v>
      </c>
      <c r="F73" s="1">
        <f t="shared" si="36"/>
        <v>-0.39916808584225666</v>
      </c>
      <c r="G73" s="1">
        <f t="shared" si="44"/>
        <v>1.3991680858422566</v>
      </c>
      <c r="H73" s="1">
        <f t="shared" si="37"/>
        <v>-0.8482753616868929</v>
      </c>
      <c r="I73" s="1">
        <f t="shared" si="38"/>
        <v>1.6362281080841121</v>
      </c>
      <c r="J73" s="1">
        <f t="shared" si="45"/>
        <v>0.6111617292596919</v>
      </c>
      <c r="K73" s="1">
        <f t="shared" si="66"/>
        <v>0.038197608078730745</v>
      </c>
      <c r="L73" s="1">
        <f t="shared" si="46"/>
        <v>-4.276876979083089</v>
      </c>
      <c r="M73" s="1">
        <f t="shared" si="47"/>
        <v>-28.359276632201585</v>
      </c>
      <c r="N73" s="1">
        <f t="shared" si="39"/>
        <v>-0.6062712337926554</v>
      </c>
      <c r="O73" s="1">
        <f t="shared" si="48"/>
        <v>0.5450179464695915</v>
      </c>
      <c r="P73" s="4">
        <f t="shared" si="40"/>
        <v>0.5450179464695915</v>
      </c>
      <c r="Q73" s="5">
        <f t="shared" si="41"/>
        <v>31.22722809159462</v>
      </c>
      <c r="T73" s="12">
        <v>0.0154946</v>
      </c>
      <c r="U73">
        <f t="shared" si="67"/>
        <v>68</v>
      </c>
      <c r="V73">
        <f t="shared" si="49"/>
        <v>4272.566008882118</v>
      </c>
      <c r="W73">
        <f t="shared" si="50"/>
        <v>679.9999999999999</v>
      </c>
      <c r="X73" s="13">
        <f t="shared" si="51"/>
        <v>0.01510362897537647</v>
      </c>
      <c r="Y73" s="1">
        <f t="shared" si="52"/>
        <v>-36.418373829465914</v>
      </c>
      <c r="Z73" s="1">
        <f t="shared" si="53"/>
        <v>66.20170128122487</v>
      </c>
      <c r="AA73" s="1">
        <f t="shared" si="54"/>
        <v>-1.5556921235215768</v>
      </c>
      <c r="AB73" s="1">
        <f t="shared" si="55"/>
        <v>-1.5556921235215768</v>
      </c>
      <c r="AC73" s="1">
        <f t="shared" si="56"/>
        <v>-89.1345928995311</v>
      </c>
      <c r="AD73" s="1"/>
      <c r="AF73" s="1">
        <f t="shared" si="57"/>
        <v>0.038197608078730745</v>
      </c>
      <c r="AG73" s="13">
        <f t="shared" si="58"/>
        <v>0.01510362897537647</v>
      </c>
      <c r="AK73" s="1">
        <f t="shared" si="59"/>
        <v>-28.359276632201585</v>
      </c>
      <c r="AL73" s="1">
        <f t="shared" si="60"/>
        <v>-36.418373829465914</v>
      </c>
      <c r="AP73" s="1">
        <f t="shared" si="61"/>
        <v>0.5450179464695915</v>
      </c>
      <c r="AQ73" s="1">
        <f t="shared" si="62"/>
        <v>-1.5556921235215768</v>
      </c>
      <c r="AU73" s="1">
        <f t="shared" si="63"/>
        <v>31.22722809159462</v>
      </c>
      <c r="AV73" s="1">
        <f t="shared" si="64"/>
        <v>-89.1345928995311</v>
      </c>
    </row>
    <row r="74" spans="1:48" ht="13.5">
      <c r="A74">
        <f t="shared" si="65"/>
        <v>69</v>
      </c>
      <c r="B74">
        <f t="shared" si="42"/>
        <v>4335.397861953914</v>
      </c>
      <c r="C74">
        <f t="shared" si="34"/>
        <v>689.9999999999999</v>
      </c>
      <c r="D74" s="1">
        <f t="shared" si="35"/>
        <v>4.335397861953914</v>
      </c>
      <c r="E74" s="3">
        <f t="shared" si="43"/>
        <v>0.9375</v>
      </c>
      <c r="F74" s="1">
        <f t="shared" si="36"/>
        <v>-0.3451167681418862</v>
      </c>
      <c r="G74" s="1">
        <f t="shared" si="44"/>
        <v>1.345116768141886</v>
      </c>
      <c r="H74" s="1">
        <f t="shared" si="37"/>
        <v>-0.8716654555202354</v>
      </c>
      <c r="I74" s="1">
        <f t="shared" si="38"/>
        <v>1.6028536384473075</v>
      </c>
      <c r="J74" s="1">
        <f t="shared" si="45"/>
        <v>0.623887282040739</v>
      </c>
      <c r="K74" s="1">
        <f t="shared" si="66"/>
        <v>0.038992955127546185</v>
      </c>
      <c r="L74" s="1">
        <f t="shared" si="46"/>
        <v>-4.097877347685232</v>
      </c>
      <c r="M74" s="1">
        <f t="shared" si="47"/>
        <v>-28.180277000803727</v>
      </c>
      <c r="N74" s="1">
        <f t="shared" si="39"/>
        <v>-0.6480221466009486</v>
      </c>
      <c r="O74" s="1">
        <f t="shared" si="48"/>
        <v>0.5749835571456465</v>
      </c>
      <c r="P74" s="4">
        <f t="shared" si="40"/>
        <v>0.5749835571456465</v>
      </c>
      <c r="Q74" s="5">
        <f t="shared" si="41"/>
        <v>32.944131113864735</v>
      </c>
      <c r="T74" s="12">
        <v>0.0154946</v>
      </c>
      <c r="U74">
        <f t="shared" si="67"/>
        <v>69</v>
      </c>
      <c r="V74">
        <f t="shared" si="49"/>
        <v>4335.397861953914</v>
      </c>
      <c r="W74">
        <f t="shared" si="50"/>
        <v>689.9999999999999</v>
      </c>
      <c r="X74" s="13">
        <f t="shared" si="51"/>
        <v>0.014884784655611915</v>
      </c>
      <c r="Y74" s="1">
        <f t="shared" si="52"/>
        <v>-36.545148881824424</v>
      </c>
      <c r="Z74" s="1">
        <f t="shared" si="53"/>
        <v>67.17525571183111</v>
      </c>
      <c r="AA74" s="1">
        <f t="shared" si="54"/>
        <v>-1.5559109924469001</v>
      </c>
      <c r="AB74" s="1">
        <f t="shared" si="55"/>
        <v>-1.5559109924469001</v>
      </c>
      <c r="AC74" s="1">
        <f t="shared" si="56"/>
        <v>-89.14713316521869</v>
      </c>
      <c r="AD74" s="1"/>
      <c r="AF74" s="1">
        <f t="shared" si="57"/>
        <v>0.038992955127546185</v>
      </c>
      <c r="AG74" s="13">
        <f t="shared" si="58"/>
        <v>0.014884784655611915</v>
      </c>
      <c r="AK74" s="1">
        <f t="shared" si="59"/>
        <v>-28.180277000803727</v>
      </c>
      <c r="AL74" s="1">
        <f t="shared" si="60"/>
        <v>-36.545148881824424</v>
      </c>
      <c r="AP74" s="1">
        <f t="shared" si="61"/>
        <v>0.5749835571456465</v>
      </c>
      <c r="AQ74" s="1">
        <f t="shared" si="62"/>
        <v>-1.5559109924469001</v>
      </c>
      <c r="AU74" s="1">
        <f t="shared" si="63"/>
        <v>32.944131113864735</v>
      </c>
      <c r="AV74" s="1">
        <f t="shared" si="64"/>
        <v>-89.14713316521869</v>
      </c>
    </row>
    <row r="75" spans="1:48" ht="13.5">
      <c r="A75">
        <f t="shared" si="65"/>
        <v>70</v>
      </c>
      <c r="B75">
        <f t="shared" si="42"/>
        <v>4398.22971502571</v>
      </c>
      <c r="C75">
        <f t="shared" si="34"/>
        <v>699.9999999999999</v>
      </c>
      <c r="D75" s="1">
        <f t="shared" si="35"/>
        <v>4.39822971502571</v>
      </c>
      <c r="E75" s="3">
        <f t="shared" si="43"/>
        <v>0.9375</v>
      </c>
      <c r="F75" s="1">
        <f t="shared" si="36"/>
        <v>-0.28970343222651335</v>
      </c>
      <c r="G75" s="1">
        <f t="shared" si="44"/>
        <v>1.2897034322265133</v>
      </c>
      <c r="H75" s="1">
        <f t="shared" si="37"/>
        <v>-0.8916154840267064</v>
      </c>
      <c r="I75" s="1">
        <f t="shared" si="38"/>
        <v>1.5679008624441235</v>
      </c>
      <c r="J75" s="1">
        <f t="shared" si="45"/>
        <v>0.6377954269641444</v>
      </c>
      <c r="K75" s="1">
        <f t="shared" si="66"/>
        <v>0.03986221418525902</v>
      </c>
      <c r="L75" s="1">
        <f t="shared" si="46"/>
        <v>-3.9063719800473837</v>
      </c>
      <c r="M75" s="1">
        <f t="shared" si="47"/>
        <v>-27.98877163316588</v>
      </c>
      <c r="N75" s="1">
        <f t="shared" si="39"/>
        <v>-0.6913337297144683</v>
      </c>
      <c r="O75" s="1">
        <f t="shared" si="48"/>
        <v>0.6048859647426852</v>
      </c>
      <c r="P75" s="4">
        <f t="shared" si="40"/>
        <v>0.6048859647426852</v>
      </c>
      <c r="Q75" s="5">
        <f t="shared" si="41"/>
        <v>34.657412866454976</v>
      </c>
      <c r="T75" s="12">
        <v>0.0154946</v>
      </c>
      <c r="U75">
        <f t="shared" si="67"/>
        <v>70</v>
      </c>
      <c r="V75">
        <f t="shared" si="49"/>
        <v>4398.22971502571</v>
      </c>
      <c r="W75">
        <f t="shared" si="50"/>
        <v>699.9999999999999</v>
      </c>
      <c r="X75" s="13">
        <f t="shared" si="51"/>
        <v>0.014672190982096127</v>
      </c>
      <c r="Y75" s="1">
        <f t="shared" si="52"/>
        <v>-36.670100571961626</v>
      </c>
      <c r="Z75" s="1">
        <f t="shared" si="53"/>
        <v>68.14881014243737</v>
      </c>
      <c r="AA75" s="1">
        <f t="shared" si="54"/>
        <v>-1.5561236093402429</v>
      </c>
      <c r="AB75" s="1">
        <f t="shared" si="55"/>
        <v>-1.5561236093402429</v>
      </c>
      <c r="AC75" s="1">
        <f t="shared" si="56"/>
        <v>-89.15931521586042</v>
      </c>
      <c r="AD75" s="1"/>
      <c r="AF75" s="1">
        <f t="shared" si="57"/>
        <v>0.03986221418525902</v>
      </c>
      <c r="AG75" s="13">
        <f t="shared" si="58"/>
        <v>0.014672190982096127</v>
      </c>
      <c r="AK75" s="1">
        <f t="shared" si="59"/>
        <v>-27.98877163316588</v>
      </c>
      <c r="AL75" s="1">
        <f t="shared" si="60"/>
        <v>-36.670100571961626</v>
      </c>
      <c r="AP75" s="1">
        <f t="shared" si="61"/>
        <v>0.6048859647426852</v>
      </c>
      <c r="AQ75" s="1">
        <f t="shared" si="62"/>
        <v>-1.5561236093402429</v>
      </c>
      <c r="AU75" s="1">
        <f t="shared" si="63"/>
        <v>34.657412866454976</v>
      </c>
      <c r="AV75" s="1">
        <f t="shared" si="64"/>
        <v>-89.15931521586042</v>
      </c>
    </row>
    <row r="76" spans="1:48" ht="13.5">
      <c r="A76">
        <f t="shared" si="65"/>
        <v>71</v>
      </c>
      <c r="B76">
        <f t="shared" si="42"/>
        <v>4461.061568097506</v>
      </c>
      <c r="C76">
        <f t="shared" si="34"/>
        <v>710</v>
      </c>
      <c r="D76" s="1">
        <f t="shared" si="35"/>
        <v>4.461061568097506</v>
      </c>
      <c r="E76" s="3">
        <f t="shared" si="43"/>
        <v>0.9375</v>
      </c>
      <c r="F76" s="1">
        <f t="shared" si="36"/>
        <v>-0.23314676921705185</v>
      </c>
      <c r="G76" s="1">
        <f t="shared" si="44"/>
        <v>1.233146769217052</v>
      </c>
      <c r="H76" s="1">
        <f t="shared" si="37"/>
        <v>-0.9080467135580915</v>
      </c>
      <c r="I76" s="1">
        <f t="shared" si="38"/>
        <v>1.5314045149581164</v>
      </c>
      <c r="J76" s="1">
        <f t="shared" si="45"/>
        <v>0.6529953322145912</v>
      </c>
      <c r="K76" s="1">
        <f t="shared" si="66"/>
        <v>0.04081220826341195</v>
      </c>
      <c r="L76" s="1">
        <f t="shared" si="46"/>
        <v>-3.701798463340518</v>
      </c>
      <c r="M76" s="1">
        <f t="shared" si="47"/>
        <v>-27.784198116459017</v>
      </c>
      <c r="N76" s="1">
        <f t="shared" si="39"/>
        <v>-0.7363654807567046</v>
      </c>
      <c r="O76" s="1">
        <f t="shared" si="48"/>
        <v>0.6347177576269212</v>
      </c>
      <c r="P76" s="4">
        <f t="shared" si="40"/>
        <v>0.6347177576269212</v>
      </c>
      <c r="Q76" s="5">
        <f t="shared" si="41"/>
        <v>36.366648694030104</v>
      </c>
      <c r="T76" s="12">
        <v>0.0154946</v>
      </c>
      <c r="U76">
        <f t="shared" si="67"/>
        <v>71</v>
      </c>
      <c r="V76">
        <f t="shared" si="49"/>
        <v>4461.061568097506</v>
      </c>
      <c r="W76">
        <f t="shared" si="50"/>
        <v>710</v>
      </c>
      <c r="X76" s="13">
        <f t="shared" si="51"/>
        <v>0.014465583955969223</v>
      </c>
      <c r="Y76" s="1">
        <f t="shared" si="52"/>
        <v>-36.79328059567964</v>
      </c>
      <c r="Z76" s="1">
        <f t="shared" si="53"/>
        <v>69.12236457304363</v>
      </c>
      <c r="AA76" s="1">
        <f t="shared" si="54"/>
        <v>-1.5563302382966557</v>
      </c>
      <c r="AB76" s="1">
        <f t="shared" si="55"/>
        <v>-1.5563302382966557</v>
      </c>
      <c r="AC76" s="1">
        <f t="shared" si="56"/>
        <v>-89.17115418298806</v>
      </c>
      <c r="AD76" s="1"/>
      <c r="AF76" s="1">
        <f t="shared" si="57"/>
        <v>0.04081220826341195</v>
      </c>
      <c r="AG76" s="13">
        <f t="shared" si="58"/>
        <v>0.014465583955969223</v>
      </c>
      <c r="AK76" s="1">
        <f t="shared" si="59"/>
        <v>-27.784198116459017</v>
      </c>
      <c r="AL76" s="1">
        <f t="shared" si="60"/>
        <v>-36.79328059567964</v>
      </c>
      <c r="AP76" s="1">
        <f t="shared" si="61"/>
        <v>0.6347177576269212</v>
      </c>
      <c r="AQ76" s="1">
        <f t="shared" si="62"/>
        <v>-1.5563302382966557</v>
      </c>
      <c r="AU76" s="1">
        <f t="shared" si="63"/>
        <v>36.366648694030104</v>
      </c>
      <c r="AV76" s="1">
        <f t="shared" si="64"/>
        <v>-89.17115418298806</v>
      </c>
    </row>
    <row r="77" spans="1:48" ht="13.5">
      <c r="A77">
        <f t="shared" si="65"/>
        <v>72</v>
      </c>
      <c r="B77">
        <f t="shared" si="42"/>
        <v>4523.893421169301</v>
      </c>
      <c r="C77">
        <f t="shared" si="34"/>
        <v>719.9999999999999</v>
      </c>
      <c r="D77" s="1">
        <f t="shared" si="35"/>
        <v>4.523893421169301</v>
      </c>
      <c r="E77" s="3">
        <f t="shared" si="43"/>
        <v>0.9375</v>
      </c>
      <c r="F77" s="1">
        <f t="shared" si="36"/>
        <v>-0.17566998242411763</v>
      </c>
      <c r="G77" s="1">
        <f t="shared" si="44"/>
        <v>1.1756699824241177</v>
      </c>
      <c r="H77" s="1">
        <f t="shared" si="37"/>
        <v>-0.9208942975581454</v>
      </c>
      <c r="I77" s="1">
        <f t="shared" si="38"/>
        <v>1.4934008888601331</v>
      </c>
      <c r="J77" s="1">
        <f t="shared" si="45"/>
        <v>0.669612565158756</v>
      </c>
      <c r="K77" s="1">
        <f t="shared" si="66"/>
        <v>0.04185078532242225</v>
      </c>
      <c r="L77" s="1">
        <f t="shared" si="46"/>
        <v>-3.483528109617552</v>
      </c>
      <c r="M77" s="1">
        <f t="shared" si="47"/>
        <v>-27.56592776273605</v>
      </c>
      <c r="N77" s="1">
        <f t="shared" si="39"/>
        <v>-0.7832931956460695</v>
      </c>
      <c r="O77" s="1">
        <f t="shared" si="48"/>
        <v>0.66447052416109</v>
      </c>
      <c r="P77" s="4">
        <f t="shared" si="40"/>
        <v>0.66447052416109</v>
      </c>
      <c r="Q77" s="5">
        <f t="shared" si="41"/>
        <v>38.07135664527605</v>
      </c>
      <c r="T77" s="12">
        <v>0.0154946</v>
      </c>
      <c r="U77">
        <f t="shared" si="67"/>
        <v>72</v>
      </c>
      <c r="V77">
        <f t="shared" si="49"/>
        <v>4523.893421169301</v>
      </c>
      <c r="W77">
        <f t="shared" si="50"/>
        <v>719.9999999999999</v>
      </c>
      <c r="X77" s="13">
        <f t="shared" si="51"/>
        <v>0.0142647142372961</v>
      </c>
      <c r="Y77" s="1">
        <f t="shared" si="52"/>
        <v>-36.91473848141187</v>
      </c>
      <c r="Z77" s="1">
        <f t="shared" si="53"/>
        <v>70.09591900364985</v>
      </c>
      <c r="AA77" s="1">
        <f t="shared" si="54"/>
        <v>-1.5565311287443624</v>
      </c>
      <c r="AB77" s="1">
        <f t="shared" si="55"/>
        <v>-1.5565311287443624</v>
      </c>
      <c r="AC77" s="1">
        <f t="shared" si="56"/>
        <v>-89.18266435778614</v>
      </c>
      <c r="AD77" s="1"/>
      <c r="AF77" s="1">
        <f t="shared" si="57"/>
        <v>0.04185078532242225</v>
      </c>
      <c r="AG77" s="13">
        <f t="shared" si="58"/>
        <v>0.0142647142372961</v>
      </c>
      <c r="AK77" s="1">
        <f t="shared" si="59"/>
        <v>-27.56592776273605</v>
      </c>
      <c r="AL77" s="1">
        <f t="shared" si="60"/>
        <v>-36.91473848141187</v>
      </c>
      <c r="AP77" s="1">
        <f t="shared" si="61"/>
        <v>0.66447052416109</v>
      </c>
      <c r="AQ77" s="1">
        <f t="shared" si="62"/>
        <v>-1.5565311287443624</v>
      </c>
      <c r="AU77" s="1">
        <f t="shared" si="63"/>
        <v>38.07135664527605</v>
      </c>
      <c r="AV77" s="1">
        <f t="shared" si="64"/>
        <v>-89.18266435778614</v>
      </c>
    </row>
    <row r="78" spans="1:48" ht="13.5">
      <c r="A78">
        <f t="shared" si="65"/>
        <v>73</v>
      </c>
      <c r="B78">
        <f t="shared" si="42"/>
        <v>4586.725274241097</v>
      </c>
      <c r="C78">
        <f t="shared" si="34"/>
        <v>729.9999999999999</v>
      </c>
      <c r="D78" s="1">
        <f t="shared" si="35"/>
        <v>4.586725274241098</v>
      </c>
      <c r="E78" s="3">
        <f t="shared" si="43"/>
        <v>0.9375</v>
      </c>
      <c r="F78" s="1">
        <f t="shared" si="36"/>
        <v>-0.11749990646653555</v>
      </c>
      <c r="G78" s="1">
        <f t="shared" si="44"/>
        <v>1.1174999064665356</v>
      </c>
      <c r="H78" s="1">
        <f t="shared" si="37"/>
        <v>-0.9301075324823229</v>
      </c>
      <c r="I78" s="1">
        <f t="shared" si="38"/>
        <v>1.4539278052685667</v>
      </c>
      <c r="J78" s="1">
        <f t="shared" si="45"/>
        <v>0.6877920598095185</v>
      </c>
      <c r="K78" s="1">
        <f t="shared" si="66"/>
        <v>0.04298700373809491</v>
      </c>
      <c r="L78" s="1">
        <f t="shared" si="46"/>
        <v>-3.25085684363911</v>
      </c>
      <c r="M78" s="1">
        <f t="shared" si="47"/>
        <v>-27.333256496757606</v>
      </c>
      <c r="N78" s="1">
        <f t="shared" si="39"/>
        <v>-0.832311060699114</v>
      </c>
      <c r="O78" s="1">
        <f t="shared" si="48"/>
        <v>0.694134664360011</v>
      </c>
      <c r="P78" s="4">
        <f t="shared" si="40"/>
        <v>0.694134664360011</v>
      </c>
      <c r="Q78" s="5">
        <f t="shared" si="41"/>
        <v>39.7709866815586</v>
      </c>
      <c r="T78" s="12">
        <v>0.0154946</v>
      </c>
      <c r="U78">
        <f t="shared" si="67"/>
        <v>73</v>
      </c>
      <c r="V78">
        <f t="shared" si="49"/>
        <v>4586.725274241097</v>
      </c>
      <c r="W78">
        <f t="shared" si="50"/>
        <v>729.9999999999999</v>
      </c>
      <c r="X78" s="13">
        <f t="shared" si="51"/>
        <v>0.014069346141648424</v>
      </c>
      <c r="Y78" s="1">
        <f t="shared" si="52"/>
        <v>-37.034521709688136</v>
      </c>
      <c r="Z78" s="1">
        <f t="shared" si="53"/>
        <v>71.06947343425611</v>
      </c>
      <c r="AA78" s="1">
        <f t="shared" si="54"/>
        <v>-1.5567265164489246</v>
      </c>
      <c r="AB78" s="1">
        <f t="shared" si="55"/>
        <v>-1.5567265164489246</v>
      </c>
      <c r="AC78" s="1">
        <f t="shared" si="56"/>
        <v>-89.19385924862631</v>
      </c>
      <c r="AD78" s="1"/>
      <c r="AF78" s="1">
        <f t="shared" si="57"/>
        <v>0.04298700373809491</v>
      </c>
      <c r="AG78" s="13">
        <f t="shared" si="58"/>
        <v>0.014069346141648424</v>
      </c>
      <c r="AK78" s="1">
        <f t="shared" si="59"/>
        <v>-27.333256496757606</v>
      </c>
      <c r="AL78" s="1">
        <f t="shared" si="60"/>
        <v>-37.034521709688136</v>
      </c>
      <c r="AP78" s="1">
        <f t="shared" si="61"/>
        <v>0.694134664360011</v>
      </c>
      <c r="AQ78" s="1">
        <f t="shared" si="62"/>
        <v>-1.5567265164489246</v>
      </c>
      <c r="AU78" s="1">
        <f t="shared" si="63"/>
        <v>39.7709866815586</v>
      </c>
      <c r="AV78" s="1">
        <f t="shared" si="64"/>
        <v>-89.19385924862631</v>
      </c>
    </row>
    <row r="79" spans="1:48" ht="13.5">
      <c r="A79">
        <f t="shared" si="65"/>
        <v>74</v>
      </c>
      <c r="B79">
        <f t="shared" si="42"/>
        <v>4649.5571273128935</v>
      </c>
      <c r="C79">
        <f t="shared" si="34"/>
        <v>740</v>
      </c>
      <c r="D79" s="1">
        <f t="shared" si="35"/>
        <v>4.649557127312893</v>
      </c>
      <c r="E79" s="3">
        <f t="shared" si="43"/>
        <v>0.9375</v>
      </c>
      <c r="F79" s="1">
        <f t="shared" si="36"/>
        <v>-0.05886611205873196</v>
      </c>
      <c r="G79" s="1">
        <f t="shared" si="44"/>
        <v>1.058866112058732</v>
      </c>
      <c r="H79" s="1">
        <f t="shared" si="37"/>
        <v>-0.9356500579015046</v>
      </c>
      <c r="I79" s="1">
        <f t="shared" si="38"/>
        <v>1.413024583691828</v>
      </c>
      <c r="J79" s="1">
        <f t="shared" si="45"/>
        <v>0.7077017707556699</v>
      </c>
      <c r="K79" s="1">
        <f t="shared" si="66"/>
        <v>0.04423136067222937</v>
      </c>
      <c r="L79" s="1">
        <f t="shared" si="46"/>
        <v>-3.002994354718238</v>
      </c>
      <c r="M79" s="1">
        <f t="shared" si="47"/>
        <v>-27.085394007836733</v>
      </c>
      <c r="N79" s="1">
        <f t="shared" si="39"/>
        <v>-0.8836339620713134</v>
      </c>
      <c r="O79" s="1">
        <f t="shared" si="48"/>
        <v>0.7236991585432948</v>
      </c>
      <c r="P79" s="4">
        <f t="shared" si="40"/>
        <v>0.7236991585432948</v>
      </c>
      <c r="Q79" s="5">
        <f t="shared" si="41"/>
        <v>41.46490742169983</v>
      </c>
      <c r="T79" s="12">
        <v>0.0154946</v>
      </c>
      <c r="U79">
        <f t="shared" si="67"/>
        <v>74</v>
      </c>
      <c r="V79">
        <f t="shared" si="49"/>
        <v>4649.5571273128935</v>
      </c>
      <c r="W79">
        <f t="shared" si="50"/>
        <v>740</v>
      </c>
      <c r="X79" s="13">
        <f t="shared" si="51"/>
        <v>0.013879256717987619</v>
      </c>
      <c r="Y79" s="1">
        <f t="shared" si="52"/>
        <v>-37.152675824481975</v>
      </c>
      <c r="Z79" s="1">
        <f t="shared" si="53"/>
        <v>72.04302786486237</v>
      </c>
      <c r="AA79" s="1">
        <f t="shared" si="54"/>
        <v>-1.5569166244360266</v>
      </c>
      <c r="AB79" s="1">
        <f t="shared" si="55"/>
        <v>-1.5569166244360266</v>
      </c>
      <c r="AC79" s="1">
        <f t="shared" si="56"/>
        <v>-89.20475163393898</v>
      </c>
      <c r="AD79" s="1"/>
      <c r="AF79" s="1">
        <f t="shared" si="57"/>
        <v>0.04423136067222937</v>
      </c>
      <c r="AG79" s="13">
        <f t="shared" si="58"/>
        <v>0.013879256717987619</v>
      </c>
      <c r="AK79" s="1">
        <f t="shared" si="59"/>
        <v>-27.085394007836733</v>
      </c>
      <c r="AL79" s="1">
        <f t="shared" si="60"/>
        <v>-37.152675824481975</v>
      </c>
      <c r="AP79" s="1">
        <f t="shared" si="61"/>
        <v>0.7236991585432948</v>
      </c>
      <c r="AQ79" s="1">
        <f t="shared" si="62"/>
        <v>-1.5569166244360266</v>
      </c>
      <c r="AU79" s="1">
        <f t="shared" si="63"/>
        <v>41.46490742169983</v>
      </c>
      <c r="AV79" s="1">
        <f t="shared" si="64"/>
        <v>-89.20475163393898</v>
      </c>
    </row>
    <row r="80" spans="1:48" ht="13.5">
      <c r="A80">
        <f t="shared" si="65"/>
        <v>75</v>
      </c>
      <c r="B80">
        <f t="shared" si="42"/>
        <v>4712.388980384689</v>
      </c>
      <c r="C80">
        <f t="shared" si="34"/>
        <v>749.9999999999999</v>
      </c>
      <c r="D80" s="1">
        <f t="shared" si="35"/>
        <v>4.712388980384689</v>
      </c>
      <c r="E80" s="3">
        <f t="shared" si="43"/>
        <v>0.9375</v>
      </c>
      <c r="F80" s="1">
        <f t="shared" si="36"/>
        <v>-1.004953769940392E-15</v>
      </c>
      <c r="G80" s="1">
        <f t="shared" si="44"/>
        <v>1.000000000000001</v>
      </c>
      <c r="H80" s="1">
        <f t="shared" si="37"/>
        <v>-0.9375</v>
      </c>
      <c r="I80" s="1">
        <f t="shared" si="38"/>
        <v>1.3707320124663327</v>
      </c>
      <c r="J80" s="1">
        <f t="shared" si="45"/>
        <v>0.7295372041400846</v>
      </c>
      <c r="K80" s="1">
        <f t="shared" si="66"/>
        <v>0.04559607525875529</v>
      </c>
      <c r="L80" s="1">
        <f t="shared" si="46"/>
        <v>-2.739051110619828</v>
      </c>
      <c r="M80" s="1">
        <f t="shared" si="47"/>
        <v>-26.821450763738323</v>
      </c>
      <c r="N80" s="1">
        <f t="shared" si="39"/>
        <v>-0.937499999999999</v>
      </c>
      <c r="O80" s="1">
        <f t="shared" si="48"/>
        <v>0.7531512809621939</v>
      </c>
      <c r="P80" s="4">
        <f t="shared" si="40"/>
        <v>0.7531512809621939</v>
      </c>
      <c r="Q80" s="5">
        <f t="shared" si="41"/>
        <v>43.15238973400538</v>
      </c>
      <c r="T80" s="12">
        <v>0.0154946</v>
      </c>
      <c r="U80">
        <f t="shared" si="67"/>
        <v>75</v>
      </c>
      <c r="V80">
        <f t="shared" si="49"/>
        <v>4712.388980384689</v>
      </c>
      <c r="W80">
        <f t="shared" si="50"/>
        <v>749.9999999999999</v>
      </c>
      <c r="X80" s="13">
        <f t="shared" si="51"/>
        <v>0.013694234900266694</v>
      </c>
      <c r="Y80" s="1">
        <f t="shared" si="52"/>
        <v>-37.26924453709319</v>
      </c>
      <c r="Z80" s="1">
        <f t="shared" si="53"/>
        <v>73.0165822954686</v>
      </c>
      <c r="AA80" s="1">
        <f t="shared" si="54"/>
        <v>-1.5571016638404704</v>
      </c>
      <c r="AB80" s="1">
        <f t="shared" si="55"/>
        <v>-1.5571016638404704</v>
      </c>
      <c r="AC80" s="1">
        <f t="shared" si="56"/>
        <v>-89.21535361085722</v>
      </c>
      <c r="AD80" s="1"/>
      <c r="AF80" s="1">
        <f t="shared" si="57"/>
        <v>0.04559607525875529</v>
      </c>
      <c r="AG80" s="13">
        <f t="shared" si="58"/>
        <v>0.013694234900266694</v>
      </c>
      <c r="AK80" s="1">
        <f t="shared" si="59"/>
        <v>-26.821450763738323</v>
      </c>
      <c r="AL80" s="1">
        <f t="shared" si="60"/>
        <v>-37.26924453709319</v>
      </c>
      <c r="AP80" s="1">
        <f t="shared" si="61"/>
        <v>0.7531512809621939</v>
      </c>
      <c r="AQ80" s="1">
        <f t="shared" si="62"/>
        <v>-1.5571016638404704</v>
      </c>
      <c r="AU80" s="1">
        <f t="shared" si="63"/>
        <v>43.15238973400538</v>
      </c>
      <c r="AV80" s="1">
        <f t="shared" si="64"/>
        <v>-89.21535361085722</v>
      </c>
    </row>
    <row r="81" spans="1:48" ht="13.5">
      <c r="A81">
        <f t="shared" si="65"/>
        <v>76</v>
      </c>
      <c r="B81">
        <f t="shared" si="42"/>
        <v>4775.220833456485</v>
      </c>
      <c r="C81">
        <f t="shared" si="34"/>
        <v>759.9999999999999</v>
      </c>
      <c r="D81" s="1">
        <f t="shared" si="35"/>
        <v>4.775220833456485</v>
      </c>
      <c r="E81" s="3">
        <f t="shared" si="43"/>
        <v>0.9375</v>
      </c>
      <c r="F81" s="1">
        <f t="shared" si="36"/>
        <v>0.05886611205873078</v>
      </c>
      <c r="G81" s="1">
        <f t="shared" si="44"/>
        <v>0.9411338879412692</v>
      </c>
      <c r="H81" s="1">
        <f t="shared" si="37"/>
        <v>-0.9356500579015046</v>
      </c>
      <c r="I81" s="1">
        <f t="shared" si="38"/>
        <v>1.3270923200299738</v>
      </c>
      <c r="J81" s="1">
        <f t="shared" si="45"/>
        <v>0.7535270793952104</v>
      </c>
      <c r="K81" s="1">
        <f t="shared" si="66"/>
        <v>0.04709544246220065</v>
      </c>
      <c r="L81" s="1">
        <f t="shared" si="46"/>
        <v>-2.4580227178006804</v>
      </c>
      <c r="M81" s="1">
        <f t="shared" si="47"/>
        <v>-26.540422370919178</v>
      </c>
      <c r="N81" s="1">
        <f t="shared" si="39"/>
        <v>-0.9941731669531522</v>
      </c>
      <c r="O81" s="1">
        <f t="shared" si="48"/>
        <v>0.7824762423923093</v>
      </c>
      <c r="P81" s="4">
        <f t="shared" si="40"/>
        <v>0.7824762423923093</v>
      </c>
      <c r="Q81" s="5">
        <f t="shared" si="41"/>
        <v>44.83258625833491</v>
      </c>
      <c r="T81" s="12">
        <v>0.0154946</v>
      </c>
      <c r="U81">
        <f t="shared" si="67"/>
        <v>76</v>
      </c>
      <c r="V81">
        <f t="shared" si="49"/>
        <v>4775.220833456485</v>
      </c>
      <c r="W81">
        <f t="shared" si="50"/>
        <v>759.9999999999999</v>
      </c>
      <c r="X81" s="13">
        <f t="shared" si="51"/>
        <v>0.01351408072596622</v>
      </c>
      <c r="Y81" s="1">
        <f t="shared" si="52"/>
        <v>-37.38426982315803</v>
      </c>
      <c r="Z81" s="1">
        <f t="shared" si="53"/>
        <v>73.99013672607485</v>
      </c>
      <c r="AA81" s="1">
        <f t="shared" si="54"/>
        <v>-1.5572818346881758</v>
      </c>
      <c r="AB81" s="1">
        <f t="shared" si="55"/>
        <v>-1.5572818346881758</v>
      </c>
      <c r="AC81" s="1">
        <f t="shared" si="56"/>
        <v>-89.22567664002204</v>
      </c>
      <c r="AD81" s="1"/>
      <c r="AF81" s="1">
        <f t="shared" si="57"/>
        <v>0.04709544246220065</v>
      </c>
      <c r="AG81" s="13">
        <f t="shared" si="58"/>
        <v>0.01351408072596622</v>
      </c>
      <c r="AK81" s="1">
        <f t="shared" si="59"/>
        <v>-26.540422370919178</v>
      </c>
      <c r="AL81" s="1">
        <f t="shared" si="60"/>
        <v>-37.38426982315803</v>
      </c>
      <c r="AP81" s="1">
        <f t="shared" si="61"/>
        <v>0.7824762423923093</v>
      </c>
      <c r="AQ81" s="1">
        <f t="shared" si="62"/>
        <v>-1.5572818346881758</v>
      </c>
      <c r="AU81" s="1">
        <f t="shared" si="63"/>
        <v>44.83258625833491</v>
      </c>
      <c r="AV81" s="1">
        <f t="shared" si="64"/>
        <v>-89.22567664002204</v>
      </c>
    </row>
    <row r="82" spans="1:48" ht="13.5">
      <c r="A82">
        <f t="shared" si="65"/>
        <v>77</v>
      </c>
      <c r="B82">
        <f t="shared" si="42"/>
        <v>4838.052686528281</v>
      </c>
      <c r="C82">
        <f t="shared" si="34"/>
        <v>769.9999999999999</v>
      </c>
      <c r="D82" s="1">
        <f t="shared" si="35"/>
        <v>4.838052686528281</v>
      </c>
      <c r="E82" s="3">
        <f t="shared" si="43"/>
        <v>0.9375</v>
      </c>
      <c r="F82" s="1">
        <f t="shared" si="36"/>
        <v>0.11749990646653438</v>
      </c>
      <c r="G82" s="1">
        <f t="shared" si="44"/>
        <v>0.8825000935334656</v>
      </c>
      <c r="H82" s="1">
        <f t="shared" si="37"/>
        <v>-0.9301075324823231</v>
      </c>
      <c r="I82" s="1">
        <f t="shared" si="38"/>
        <v>1.2821491477464435</v>
      </c>
      <c r="J82" s="1">
        <f t="shared" si="45"/>
        <v>0.7799404630558309</v>
      </c>
      <c r="K82" s="1">
        <f t="shared" si="66"/>
        <v>0.04874627894098943</v>
      </c>
      <c r="L82" s="1">
        <f t="shared" si="46"/>
        <v>-2.1587709603745084</v>
      </c>
      <c r="M82" s="1">
        <f t="shared" si="47"/>
        <v>-26.241170613493004</v>
      </c>
      <c r="N82" s="1">
        <f t="shared" si="39"/>
        <v>-1.0539461007400475</v>
      </c>
      <c r="O82" s="1">
        <f t="shared" si="48"/>
        <v>0.8116567401475188</v>
      </c>
      <c r="P82" s="4">
        <f t="shared" si="40"/>
        <v>0.8116567401475188</v>
      </c>
      <c r="Q82" s="5">
        <f t="shared" si="41"/>
        <v>46.50450562379939</v>
      </c>
      <c r="T82" s="12">
        <v>0.0154946</v>
      </c>
      <c r="U82">
        <f t="shared" si="67"/>
        <v>77</v>
      </c>
      <c r="V82">
        <f t="shared" si="49"/>
        <v>4838.052686528281</v>
      </c>
      <c r="W82">
        <f t="shared" si="50"/>
        <v>769.9999999999999</v>
      </c>
      <c r="X82" s="13">
        <f t="shared" si="51"/>
        <v>0.013338604615484155</v>
      </c>
      <c r="Y82" s="1">
        <f t="shared" si="52"/>
        <v>-37.4977920133253</v>
      </c>
      <c r="Z82" s="1">
        <f t="shared" si="53"/>
        <v>74.96369115668111</v>
      </c>
      <c r="AA82" s="1">
        <f t="shared" si="54"/>
        <v>-1.5574573266172695</v>
      </c>
      <c r="AB82" s="1">
        <f t="shared" si="55"/>
        <v>-1.5574573266172695</v>
      </c>
      <c r="AC82" s="1">
        <f t="shared" si="56"/>
        <v>-89.23573158689773</v>
      </c>
      <c r="AD82" s="1"/>
      <c r="AF82" s="1">
        <f t="shared" si="57"/>
        <v>0.04874627894098943</v>
      </c>
      <c r="AG82" s="13">
        <f t="shared" si="58"/>
        <v>0.013338604615484155</v>
      </c>
      <c r="AK82" s="1">
        <f t="shared" si="59"/>
        <v>-26.241170613493004</v>
      </c>
      <c r="AL82" s="1">
        <f t="shared" si="60"/>
        <v>-37.4977920133253</v>
      </c>
      <c r="AP82" s="1">
        <f t="shared" si="61"/>
        <v>0.8116567401475188</v>
      </c>
      <c r="AQ82" s="1">
        <f t="shared" si="62"/>
        <v>-1.5574573266172695</v>
      </c>
      <c r="AU82" s="1">
        <f t="shared" si="63"/>
        <v>46.50450562379939</v>
      </c>
      <c r="AV82" s="1">
        <f t="shared" si="64"/>
        <v>-89.23573158689773</v>
      </c>
    </row>
    <row r="83" spans="1:48" ht="13.5">
      <c r="A83">
        <f t="shared" si="65"/>
        <v>78</v>
      </c>
      <c r="B83">
        <f t="shared" si="42"/>
        <v>4900.884539600077</v>
      </c>
      <c r="C83">
        <f t="shared" si="34"/>
        <v>780</v>
      </c>
      <c r="D83" s="1">
        <f t="shared" si="35"/>
        <v>4.900884539600077</v>
      </c>
      <c r="E83" s="3">
        <f t="shared" si="43"/>
        <v>0.9375</v>
      </c>
      <c r="F83" s="1">
        <f t="shared" si="36"/>
        <v>0.1756699824241165</v>
      </c>
      <c r="G83" s="1">
        <f t="shared" si="44"/>
        <v>0.8243300175758835</v>
      </c>
      <c r="H83" s="1">
        <f t="shared" si="37"/>
        <v>-0.9208942975581457</v>
      </c>
      <c r="I83" s="1">
        <f t="shared" si="38"/>
        <v>1.2359475252419767</v>
      </c>
      <c r="J83" s="1">
        <f t="shared" si="45"/>
        <v>0.8090958390844447</v>
      </c>
      <c r="K83" s="1">
        <f t="shared" si="66"/>
        <v>0.050568489942777795</v>
      </c>
      <c r="L83" s="1">
        <f t="shared" si="46"/>
        <v>-1.8400006451266524</v>
      </c>
      <c r="M83" s="1">
        <f t="shared" si="47"/>
        <v>-25.922400298245147</v>
      </c>
      <c r="N83" s="1">
        <f t="shared" si="39"/>
        <v>-1.1171427437111048</v>
      </c>
      <c r="O83" s="1">
        <f t="shared" si="48"/>
        <v>0.8406723861827575</v>
      </c>
      <c r="P83" s="4">
        <f t="shared" si="40"/>
        <v>0.8406723861827575</v>
      </c>
      <c r="Q83" s="5">
        <f t="shared" si="41"/>
        <v>48.16697968146407</v>
      </c>
      <c r="T83" s="12">
        <v>0.0154946</v>
      </c>
      <c r="U83">
        <f t="shared" si="67"/>
        <v>78</v>
      </c>
      <c r="V83">
        <f t="shared" si="49"/>
        <v>4900.884539600077</v>
      </c>
      <c r="W83">
        <f t="shared" si="50"/>
        <v>780</v>
      </c>
      <c r="X83" s="13">
        <f t="shared" si="51"/>
        <v>0.013167626706922168</v>
      </c>
      <c r="Y83" s="1">
        <f t="shared" si="52"/>
        <v>-37.60984987808841</v>
      </c>
      <c r="Z83" s="1">
        <f t="shared" si="53"/>
        <v>75.93724558728735</v>
      </c>
      <c r="AA83" s="1">
        <f t="shared" si="54"/>
        <v>-1.5576283195437322</v>
      </c>
      <c r="AB83" s="1">
        <f t="shared" si="55"/>
        <v>-1.5576283195437322</v>
      </c>
      <c r="AC83" s="1">
        <f t="shared" si="56"/>
        <v>-89.24552875991061</v>
      </c>
      <c r="AD83" s="1"/>
      <c r="AF83" s="1">
        <f t="shared" si="57"/>
        <v>0.050568489942777795</v>
      </c>
      <c r="AG83" s="13">
        <f t="shared" si="58"/>
        <v>0.013167626706922168</v>
      </c>
      <c r="AK83" s="1">
        <f t="shared" si="59"/>
        <v>-25.922400298245147</v>
      </c>
      <c r="AL83" s="1">
        <f t="shared" si="60"/>
        <v>-37.60984987808841</v>
      </c>
      <c r="AP83" s="1">
        <f t="shared" si="61"/>
        <v>0.8406723861827575</v>
      </c>
      <c r="AQ83" s="1">
        <f t="shared" si="62"/>
        <v>-1.5576283195437322</v>
      </c>
      <c r="AU83" s="1">
        <f t="shared" si="63"/>
        <v>48.16697968146407</v>
      </c>
      <c r="AV83" s="1">
        <f t="shared" si="64"/>
        <v>-89.24552875991061</v>
      </c>
    </row>
    <row r="84" spans="1:48" ht="13.5">
      <c r="A84">
        <f t="shared" si="65"/>
        <v>79</v>
      </c>
      <c r="B84">
        <f t="shared" si="42"/>
        <v>4963.716392671872</v>
      </c>
      <c r="C84">
        <f t="shared" si="34"/>
        <v>789.9999999999999</v>
      </c>
      <c r="D84" s="1">
        <f t="shared" si="35"/>
        <v>4.963716392671873</v>
      </c>
      <c r="E84" s="3">
        <f t="shared" si="43"/>
        <v>0.9375</v>
      </c>
      <c r="F84" s="1">
        <f t="shared" si="36"/>
        <v>0.2331467692170507</v>
      </c>
      <c r="G84" s="1">
        <f t="shared" si="44"/>
        <v>0.7668532307829493</v>
      </c>
      <c r="H84" s="1">
        <f t="shared" si="37"/>
        <v>-0.9080467135580919</v>
      </c>
      <c r="I84" s="1">
        <f t="shared" si="38"/>
        <v>1.188533849566725</v>
      </c>
      <c r="J84" s="1">
        <f t="shared" si="45"/>
        <v>0.841372755487398</v>
      </c>
      <c r="K84" s="1">
        <f t="shared" si="66"/>
        <v>0.052585797217962374</v>
      </c>
      <c r="L84" s="1">
        <f t="shared" si="46"/>
        <v>-1.5002310998401964</v>
      </c>
      <c r="M84" s="1">
        <f t="shared" si="47"/>
        <v>-25.582630752958693</v>
      </c>
      <c r="N84" s="1">
        <f t="shared" si="39"/>
        <v>-1.1841206075783046</v>
      </c>
      <c r="O84" s="1">
        <f t="shared" si="48"/>
        <v>0.8694989728498331</v>
      </c>
      <c r="P84" s="4">
        <f t="shared" si="40"/>
        <v>0.8694989728498331</v>
      </c>
      <c r="Q84" s="5">
        <f t="shared" si="41"/>
        <v>49.818621435255594</v>
      </c>
      <c r="T84" s="12">
        <v>0.0154946</v>
      </c>
      <c r="U84">
        <f t="shared" si="67"/>
        <v>79</v>
      </c>
      <c r="V84">
        <f t="shared" si="49"/>
        <v>4963.716392671872</v>
      </c>
      <c r="W84">
        <f t="shared" si="50"/>
        <v>789.9999999999999</v>
      </c>
      <c r="X84" s="13">
        <f t="shared" si="51"/>
        <v>0.0130009762413634</v>
      </c>
      <c r="Y84" s="1">
        <f t="shared" si="52"/>
        <v>-37.7204807072193</v>
      </c>
      <c r="Z84" s="1">
        <f t="shared" si="53"/>
        <v>76.91080001789359</v>
      </c>
      <c r="AA84" s="1">
        <f t="shared" si="54"/>
        <v>-1.5577949842765078</v>
      </c>
      <c r="AB84" s="1">
        <f t="shared" si="55"/>
        <v>-1.5577949842765078</v>
      </c>
      <c r="AC84" s="1">
        <f t="shared" si="56"/>
        <v>-89.25507794569234</v>
      </c>
      <c r="AD84" s="1"/>
      <c r="AF84" s="1">
        <f t="shared" si="57"/>
        <v>0.052585797217962374</v>
      </c>
      <c r="AG84" s="13">
        <f t="shared" si="58"/>
        <v>0.0130009762413634</v>
      </c>
      <c r="AK84" s="1">
        <f t="shared" si="59"/>
        <v>-25.582630752958693</v>
      </c>
      <c r="AL84" s="1">
        <f t="shared" si="60"/>
        <v>-37.7204807072193</v>
      </c>
      <c r="AP84" s="1">
        <f t="shared" si="61"/>
        <v>0.8694989728498331</v>
      </c>
      <c r="AQ84" s="1">
        <f t="shared" si="62"/>
        <v>-1.5577949842765078</v>
      </c>
      <c r="AU84" s="1">
        <f t="shared" si="63"/>
        <v>49.818621435255594</v>
      </c>
      <c r="AV84" s="1">
        <f t="shared" si="64"/>
        <v>-89.25507794569234</v>
      </c>
    </row>
    <row r="85" spans="1:48" ht="13.5">
      <c r="A85">
        <f t="shared" si="65"/>
        <v>80</v>
      </c>
      <c r="B85">
        <f t="shared" si="42"/>
        <v>5026.548245743668</v>
      </c>
      <c r="C85">
        <f t="shared" si="34"/>
        <v>799.9999999999999</v>
      </c>
      <c r="D85" s="1">
        <f t="shared" si="35"/>
        <v>5.026548245743668</v>
      </c>
      <c r="E85" s="3">
        <f t="shared" si="43"/>
        <v>0.9375</v>
      </c>
      <c r="F85" s="1">
        <f t="shared" si="36"/>
        <v>0.28970343222651224</v>
      </c>
      <c r="G85" s="1">
        <f t="shared" si="44"/>
        <v>0.7102965677734878</v>
      </c>
      <c r="H85" s="1">
        <f t="shared" si="37"/>
        <v>-0.8916154840267068</v>
      </c>
      <c r="I85" s="1">
        <f t="shared" si="38"/>
        <v>1.139955869999789</v>
      </c>
      <c r="J85" s="1">
        <f t="shared" si="45"/>
        <v>0.877226940372863</v>
      </c>
      <c r="K85" s="1">
        <f t="shared" si="66"/>
        <v>0.054826683773303936</v>
      </c>
      <c r="L85" s="1">
        <f t="shared" si="46"/>
        <v>-1.1377607848603415</v>
      </c>
      <c r="M85" s="1">
        <f t="shared" si="47"/>
        <v>-25.220160437978837</v>
      </c>
      <c r="N85" s="1">
        <f t="shared" si="39"/>
        <v>-1.2552721278403265</v>
      </c>
      <c r="O85" s="1">
        <f t="shared" si="48"/>
        <v>0.8981075198066324</v>
      </c>
      <c r="P85" s="4">
        <f t="shared" si="40"/>
        <v>0.8981075198066324</v>
      </c>
      <c r="Q85" s="5">
        <f t="shared" si="41"/>
        <v>51.457770433882025</v>
      </c>
      <c r="T85" s="12">
        <v>0.0154946</v>
      </c>
      <c r="U85">
        <f t="shared" si="67"/>
        <v>80</v>
      </c>
      <c r="V85">
        <f t="shared" si="49"/>
        <v>5026.548245743668</v>
      </c>
      <c r="W85">
        <f t="shared" si="50"/>
        <v>799.9999999999999</v>
      </c>
      <c r="X85" s="13">
        <f t="shared" si="51"/>
        <v>0.012838490994226749</v>
      </c>
      <c r="Y85" s="1">
        <f t="shared" si="52"/>
        <v>-37.829720384211356</v>
      </c>
      <c r="Z85" s="1">
        <f t="shared" si="53"/>
        <v>77.88435444849985</v>
      </c>
      <c r="AA85" s="1">
        <f t="shared" si="54"/>
        <v>-1.5579574830865006</v>
      </c>
      <c r="AB85" s="1">
        <f t="shared" si="55"/>
        <v>-1.5579574830865006</v>
      </c>
      <c r="AC85" s="1">
        <f t="shared" si="56"/>
        <v>-89.26438844168082</v>
      </c>
      <c r="AD85" s="1"/>
      <c r="AF85" s="1">
        <f t="shared" si="57"/>
        <v>0.054826683773303936</v>
      </c>
      <c r="AG85" s="13">
        <f t="shared" si="58"/>
        <v>0.012838490994226749</v>
      </c>
      <c r="AK85" s="1">
        <f t="shared" si="59"/>
        <v>-25.220160437978837</v>
      </c>
      <c r="AL85" s="1">
        <f t="shared" si="60"/>
        <v>-37.829720384211356</v>
      </c>
      <c r="AP85" s="1">
        <f t="shared" si="61"/>
        <v>0.8981075198066324</v>
      </c>
      <c r="AQ85" s="1">
        <f t="shared" si="62"/>
        <v>-1.5579574830865006</v>
      </c>
      <c r="AU85" s="1">
        <f t="shared" si="63"/>
        <v>51.457770433882025</v>
      </c>
      <c r="AV85" s="1">
        <f t="shared" si="64"/>
        <v>-89.26438844168082</v>
      </c>
    </row>
    <row r="86" spans="1:48" ht="13.5">
      <c r="A86">
        <f t="shared" si="65"/>
        <v>81</v>
      </c>
      <c r="B86">
        <f t="shared" si="42"/>
        <v>5089.380098815464</v>
      </c>
      <c r="C86">
        <f t="shared" si="34"/>
        <v>809.9999999999999</v>
      </c>
      <c r="D86" s="1">
        <f t="shared" si="35"/>
        <v>5.0893800988154645</v>
      </c>
      <c r="E86" s="3">
        <f t="shared" si="43"/>
        <v>0.9375</v>
      </c>
      <c r="F86" s="1">
        <f t="shared" si="36"/>
        <v>0.3451167681418851</v>
      </c>
      <c r="G86" s="1">
        <f t="shared" si="44"/>
        <v>0.6548832318581149</v>
      </c>
      <c r="H86" s="1">
        <f t="shared" si="37"/>
        <v>-0.8716654555202359</v>
      </c>
      <c r="I86" s="1">
        <f t="shared" si="38"/>
        <v>1.0902626810618758</v>
      </c>
      <c r="J86" s="1">
        <f t="shared" si="45"/>
        <v>0.9172101525350173</v>
      </c>
      <c r="K86" s="1">
        <f t="shared" si="66"/>
        <v>0.05732563453343858</v>
      </c>
      <c r="L86" s="1">
        <f t="shared" si="46"/>
        <v>-0.7506229348050643</v>
      </c>
      <c r="M86" s="1">
        <f t="shared" si="47"/>
        <v>-24.833022587923562</v>
      </c>
      <c r="N86" s="1">
        <f t="shared" si="39"/>
        <v>-1.3310242393091054</v>
      </c>
      <c r="O86" s="1">
        <f t="shared" si="48"/>
        <v>0.9264630219677232</v>
      </c>
      <c r="P86" s="4">
        <f t="shared" si="40"/>
        <v>0.9264630219677232</v>
      </c>
      <c r="Q86" s="5">
        <f t="shared" si="41"/>
        <v>53.082421033686614</v>
      </c>
      <c r="T86" s="12">
        <v>0.0154946</v>
      </c>
      <c r="U86">
        <f t="shared" si="67"/>
        <v>81</v>
      </c>
      <c r="V86">
        <f t="shared" si="49"/>
        <v>5089.380098815464</v>
      </c>
      <c r="W86">
        <f t="shared" si="50"/>
        <v>809.9999999999999</v>
      </c>
      <c r="X86" s="13">
        <f t="shared" si="51"/>
        <v>0.012680016748718423</v>
      </c>
      <c r="Y86" s="1">
        <f t="shared" si="52"/>
        <v>-37.93760345610278</v>
      </c>
      <c r="Z86" s="1">
        <f t="shared" si="53"/>
        <v>78.8579088791061</v>
      </c>
      <c r="AA86" s="1">
        <f t="shared" si="54"/>
        <v>-1.5581159702334395</v>
      </c>
      <c r="AB86" s="1">
        <f t="shared" si="55"/>
        <v>-1.5581159702334395</v>
      </c>
      <c r="AC86" s="1">
        <f t="shared" si="56"/>
        <v>-89.2734690863075</v>
      </c>
      <c r="AD86" s="1"/>
      <c r="AF86" s="1">
        <f t="shared" si="57"/>
        <v>0.05732563453343858</v>
      </c>
      <c r="AG86" s="13">
        <f t="shared" si="58"/>
        <v>0.012680016748718423</v>
      </c>
      <c r="AK86" s="1">
        <f t="shared" si="59"/>
        <v>-24.833022587923562</v>
      </c>
      <c r="AL86" s="1">
        <f t="shared" si="60"/>
        <v>-37.93760345610278</v>
      </c>
      <c r="AP86" s="1">
        <f t="shared" si="61"/>
        <v>0.9264630219677232</v>
      </c>
      <c r="AQ86" s="1">
        <f t="shared" si="62"/>
        <v>-1.5581159702334395</v>
      </c>
      <c r="AU86" s="1">
        <f t="shared" si="63"/>
        <v>53.082421033686614</v>
      </c>
      <c r="AV86" s="1">
        <f t="shared" si="64"/>
        <v>-89.2734690863075</v>
      </c>
    </row>
    <row r="87" spans="1:48" ht="13.5">
      <c r="A87">
        <f t="shared" si="65"/>
        <v>82</v>
      </c>
      <c r="B87">
        <f t="shared" si="42"/>
        <v>5152.2119518872605</v>
      </c>
      <c r="C87">
        <f t="shared" si="34"/>
        <v>820</v>
      </c>
      <c r="D87" s="1">
        <f t="shared" si="35"/>
        <v>5.152211951887261</v>
      </c>
      <c r="E87" s="3">
        <f t="shared" si="43"/>
        <v>0.9375</v>
      </c>
      <c r="F87" s="1">
        <f t="shared" si="36"/>
        <v>0.39916808584225555</v>
      </c>
      <c r="G87" s="1">
        <f t="shared" si="44"/>
        <v>0.6008319141577445</v>
      </c>
      <c r="H87" s="1">
        <f t="shared" si="37"/>
        <v>-0.8482753616868933</v>
      </c>
      <c r="I87" s="1">
        <f t="shared" si="38"/>
        <v>1.0395047274137281</v>
      </c>
      <c r="J87" s="1">
        <f t="shared" si="45"/>
        <v>0.9619965870554381</v>
      </c>
      <c r="K87" s="1">
        <f t="shared" si="66"/>
        <v>0.06012478669096488</v>
      </c>
      <c r="L87" s="1">
        <f t="shared" si="46"/>
        <v>-0.33652937474518696</v>
      </c>
      <c r="M87" s="1">
        <f t="shared" si="47"/>
        <v>-24.41892902786368</v>
      </c>
      <c r="N87" s="1">
        <f t="shared" si="39"/>
        <v>-1.4118347273147414</v>
      </c>
      <c r="O87" s="1">
        <f t="shared" si="48"/>
        <v>0.9545227830700724</v>
      </c>
      <c r="P87" s="4">
        <f t="shared" si="40"/>
        <v>0.9545227830700724</v>
      </c>
      <c r="Q87" s="5">
        <f t="shared" si="41"/>
        <v>54.69012691899658</v>
      </c>
      <c r="T87" s="12">
        <v>0.0154946</v>
      </c>
      <c r="U87">
        <f t="shared" si="67"/>
        <v>82</v>
      </c>
      <c r="V87">
        <f t="shared" si="49"/>
        <v>5152.2119518872605</v>
      </c>
      <c r="W87">
        <f t="shared" si="50"/>
        <v>820</v>
      </c>
      <c r="X87" s="13">
        <f t="shared" si="51"/>
        <v>0.012525406807789434</v>
      </c>
      <c r="Y87" s="1">
        <f t="shared" si="52"/>
        <v>-38.04416319902025</v>
      </c>
      <c r="Z87" s="1">
        <f t="shared" si="53"/>
        <v>79.83146330971235</v>
      </c>
      <c r="AA87" s="1">
        <f t="shared" si="54"/>
        <v>-1.558270592454206</v>
      </c>
      <c r="AB87" s="1">
        <f t="shared" si="55"/>
        <v>-1.558270592454206</v>
      </c>
      <c r="AC87" s="1">
        <f t="shared" si="56"/>
        <v>-89.28232828697634</v>
      </c>
      <c r="AD87" s="1"/>
      <c r="AF87" s="1">
        <f t="shared" si="57"/>
        <v>0.06012478669096488</v>
      </c>
      <c r="AG87" s="13">
        <f t="shared" si="58"/>
        <v>0.012525406807789434</v>
      </c>
      <c r="AK87" s="1">
        <f t="shared" si="59"/>
        <v>-24.41892902786368</v>
      </c>
      <c r="AL87" s="1">
        <f t="shared" si="60"/>
        <v>-38.04416319902025</v>
      </c>
      <c r="AP87" s="1">
        <f t="shared" si="61"/>
        <v>0.9545227830700724</v>
      </c>
      <c r="AQ87" s="1">
        <f t="shared" si="62"/>
        <v>-1.558270592454206</v>
      </c>
      <c r="AU87" s="1">
        <f t="shared" si="63"/>
        <v>54.69012691899658</v>
      </c>
      <c r="AV87" s="1">
        <f t="shared" si="64"/>
        <v>-89.28232828697634</v>
      </c>
    </row>
    <row r="88" spans="1:48" ht="13.5">
      <c r="A88">
        <f t="shared" si="65"/>
        <v>83</v>
      </c>
      <c r="B88">
        <f t="shared" si="42"/>
        <v>5215.043804959056</v>
      </c>
      <c r="C88">
        <f t="shared" si="34"/>
        <v>829.9999999999999</v>
      </c>
      <c r="D88" s="1">
        <f t="shared" si="35"/>
        <v>5.2150438049590555</v>
      </c>
      <c r="E88" s="3">
        <f t="shared" si="43"/>
        <v>0.9375</v>
      </c>
      <c r="F88" s="1">
        <f t="shared" si="36"/>
        <v>0.451644069470357</v>
      </c>
      <c r="G88" s="1">
        <f t="shared" si="44"/>
        <v>0.548355930529643</v>
      </c>
      <c r="H88" s="1">
        <f t="shared" si="37"/>
        <v>-0.8215375125411227</v>
      </c>
      <c r="I88" s="1">
        <f t="shared" si="38"/>
        <v>0.9877338260175593</v>
      </c>
      <c r="J88" s="1">
        <f t="shared" si="45"/>
        <v>1.012418501482223</v>
      </c>
      <c r="K88" s="1">
        <f t="shared" si="66"/>
        <v>0.06327615634263893</v>
      </c>
      <c r="L88" s="1">
        <f t="shared" si="46"/>
        <v>0.10720146181080403</v>
      </c>
      <c r="M88" s="1">
        <f t="shared" si="47"/>
        <v>-23.97519819130769</v>
      </c>
      <c r="N88" s="1">
        <f t="shared" si="39"/>
        <v>-1.4981829625652459</v>
      </c>
      <c r="O88" s="1">
        <f t="shared" si="48"/>
        <v>0.9822341656008987</v>
      </c>
      <c r="P88" s="4">
        <f t="shared" si="40"/>
        <v>0.9822341656008987</v>
      </c>
      <c r="Q88" s="5">
        <f t="shared" si="41"/>
        <v>56.27787218248548</v>
      </c>
      <c r="T88" s="12">
        <v>0.0154946</v>
      </c>
      <c r="U88">
        <f t="shared" si="67"/>
        <v>83</v>
      </c>
      <c r="V88">
        <f t="shared" si="49"/>
        <v>5215.043804959056</v>
      </c>
      <c r="W88">
        <f t="shared" si="50"/>
        <v>829.9999999999999</v>
      </c>
      <c r="X88" s="13">
        <f t="shared" si="51"/>
        <v>0.01237452154135362</v>
      </c>
      <c r="Y88" s="1">
        <f t="shared" si="52"/>
        <v>-38.14943167975375</v>
      </c>
      <c r="Z88" s="1">
        <f t="shared" si="53"/>
        <v>80.80501774031859</v>
      </c>
      <c r="AA88" s="1">
        <f t="shared" si="54"/>
        <v>-1.558421489415874</v>
      </c>
      <c r="AB88" s="1">
        <f t="shared" si="55"/>
        <v>-1.558421489415874</v>
      </c>
      <c r="AC88" s="1">
        <f t="shared" si="56"/>
        <v>-89.29097404602129</v>
      </c>
      <c r="AD88" s="1"/>
      <c r="AF88" s="1">
        <f t="shared" si="57"/>
        <v>0.06327615634263893</v>
      </c>
      <c r="AG88" s="13">
        <f t="shared" si="58"/>
        <v>0.01237452154135362</v>
      </c>
      <c r="AK88" s="1">
        <f t="shared" si="59"/>
        <v>-23.97519819130769</v>
      </c>
      <c r="AL88" s="1">
        <f t="shared" si="60"/>
        <v>-38.14943167975375</v>
      </c>
      <c r="AP88" s="1">
        <f t="shared" si="61"/>
        <v>0.9822341656008987</v>
      </c>
      <c r="AQ88" s="1">
        <f t="shared" si="62"/>
        <v>-1.558421489415874</v>
      </c>
      <c r="AU88" s="1">
        <f t="shared" si="63"/>
        <v>56.27787218248548</v>
      </c>
      <c r="AV88" s="1">
        <f t="shared" si="64"/>
        <v>-89.29097404602129</v>
      </c>
    </row>
    <row r="89" spans="1:48" ht="13.5">
      <c r="A89">
        <f t="shared" si="65"/>
        <v>84</v>
      </c>
      <c r="B89">
        <f t="shared" si="42"/>
        <v>5277.875658030852</v>
      </c>
      <c r="C89">
        <f t="shared" si="34"/>
        <v>839.9999999999999</v>
      </c>
      <c r="D89" s="1">
        <f t="shared" si="35"/>
        <v>5.277875658030852</v>
      </c>
      <c r="E89" s="3">
        <f t="shared" si="43"/>
        <v>0.9375</v>
      </c>
      <c r="F89" s="1">
        <f t="shared" si="36"/>
        <v>0.5023376202928087</v>
      </c>
      <c r="G89" s="1">
        <f t="shared" si="44"/>
        <v>0.4976623797071913</v>
      </c>
      <c r="H89" s="1">
        <f t="shared" si="37"/>
        <v>-0.7915574301581395</v>
      </c>
      <c r="I89" s="1">
        <f t="shared" si="38"/>
        <v>0.9350032135850564</v>
      </c>
      <c r="J89" s="1">
        <f t="shared" si="45"/>
        <v>1.0695150406657195</v>
      </c>
      <c r="K89" s="1">
        <f t="shared" si="66"/>
        <v>0.06684469004160747</v>
      </c>
      <c r="L89" s="1">
        <f t="shared" si="46"/>
        <v>0.5837379292906341</v>
      </c>
      <c r="M89" s="1">
        <f t="shared" si="47"/>
        <v>-23.498661723827862</v>
      </c>
      <c r="N89" s="1">
        <f t="shared" si="39"/>
        <v>-1.590551069228634</v>
      </c>
      <c r="O89" s="1">
        <f t="shared" si="48"/>
        <v>1.0095315040622828</v>
      </c>
      <c r="P89" s="4">
        <f t="shared" si="40"/>
        <v>1.0095315040622828</v>
      </c>
      <c r="Q89" s="5">
        <f t="shared" si="41"/>
        <v>57.84189446826293</v>
      </c>
      <c r="T89" s="12">
        <v>0.0154946</v>
      </c>
      <c r="U89">
        <f t="shared" si="67"/>
        <v>84</v>
      </c>
      <c r="V89">
        <f t="shared" si="49"/>
        <v>5277.875658030852</v>
      </c>
      <c r="W89">
        <f t="shared" si="50"/>
        <v>839.9999999999999</v>
      </c>
      <c r="X89" s="13">
        <f t="shared" si="51"/>
        <v>0.012227227965829703</v>
      </c>
      <c r="Y89" s="1">
        <f t="shared" si="52"/>
        <v>-38.25343981364745</v>
      </c>
      <c r="Z89" s="1">
        <f t="shared" si="53"/>
        <v>81.77857217092485</v>
      </c>
      <c r="AA89" s="1">
        <f t="shared" si="54"/>
        <v>-1.5585687941364033</v>
      </c>
      <c r="AB89" s="1">
        <f t="shared" si="55"/>
        <v>-1.5585687941364033</v>
      </c>
      <c r="AC89" s="1">
        <f t="shared" si="56"/>
        <v>-89.29941398480995</v>
      </c>
      <c r="AD89" s="1"/>
      <c r="AF89" s="1">
        <f t="shared" si="57"/>
        <v>0.06684469004160747</v>
      </c>
      <c r="AG89" s="13">
        <f t="shared" si="58"/>
        <v>0.012227227965829703</v>
      </c>
      <c r="AK89" s="1">
        <f t="shared" si="59"/>
        <v>-23.498661723827862</v>
      </c>
      <c r="AL89" s="1">
        <f t="shared" si="60"/>
        <v>-38.25343981364745</v>
      </c>
      <c r="AP89" s="1">
        <f t="shared" si="61"/>
        <v>1.0095315040622828</v>
      </c>
      <c r="AQ89" s="1">
        <f t="shared" si="62"/>
        <v>-1.5585687941364033</v>
      </c>
      <c r="AU89" s="1">
        <f t="shared" si="63"/>
        <v>57.84189446826293</v>
      </c>
      <c r="AV89" s="1">
        <f t="shared" si="64"/>
        <v>-89.29941398480995</v>
      </c>
    </row>
    <row r="90" spans="1:48" ht="13.5">
      <c r="A90">
        <f t="shared" si="65"/>
        <v>85</v>
      </c>
      <c r="B90">
        <f t="shared" si="42"/>
        <v>5340.707511102648</v>
      </c>
      <c r="C90">
        <f aca="true" t="shared" si="68" ref="C90:C104">B90/2/PI()</f>
        <v>849.9999999999999</v>
      </c>
      <c r="D90" s="1">
        <f aca="true" t="shared" si="69" ref="D90:D104">B90*0.001</f>
        <v>5.340707511102648</v>
      </c>
      <c r="E90" s="3">
        <f t="shared" si="43"/>
        <v>0.9375</v>
      </c>
      <c r="F90" s="1">
        <f aca="true" t="shared" si="70" ref="F90:F104">E90*COS(D90)</f>
        <v>0.5510486740241933</v>
      </c>
      <c r="G90" s="1">
        <f t="shared" si="44"/>
        <v>0.44895132597580667</v>
      </c>
      <c r="H90" s="1">
        <f aca="true" t="shared" si="71" ref="H90:H104">E90*SIN(D90)</f>
        <v>-0.7584534322265133</v>
      </c>
      <c r="I90" s="1">
        <f aca="true" t="shared" si="72" ref="I90:I104">SQRT(G90^2+H90^2)</f>
        <v>0.8813676315542869</v>
      </c>
      <c r="J90" s="1">
        <f t="shared" si="45"/>
        <v>1.1346003236317013</v>
      </c>
      <c r="K90" s="1">
        <f t="shared" si="66"/>
        <v>0.07091252022698133</v>
      </c>
      <c r="L90" s="1">
        <f t="shared" si="46"/>
        <v>1.0968580621242041</v>
      </c>
      <c r="M90" s="1">
        <f t="shared" si="47"/>
        <v>-22.985541590994288</v>
      </c>
      <c r="N90" s="1">
        <f aca="true" t="shared" si="73" ref="N90:N104">H90/G90</f>
        <v>-1.6893890013087638</v>
      </c>
      <c r="O90" s="1">
        <f t="shared" si="48"/>
        <v>1.0363317951306887</v>
      </c>
      <c r="P90" s="4">
        <f aca="true" t="shared" si="74" ref="P90:P104">-ATAN2(G90,H90)</f>
        <v>1.0363317951306887</v>
      </c>
      <c r="Q90" s="5">
        <f aca="true" t="shared" si="75" ref="Q90:Q104">O90*360/2/PI()</f>
        <v>59.377438036204744</v>
      </c>
      <c r="T90" s="12">
        <v>0.0154946</v>
      </c>
      <c r="U90">
        <f t="shared" si="67"/>
        <v>85</v>
      </c>
      <c r="V90">
        <f t="shared" si="49"/>
        <v>5340.707511102648</v>
      </c>
      <c r="W90">
        <f t="shared" si="50"/>
        <v>849.9999999999999</v>
      </c>
      <c r="X90" s="13">
        <f t="shared" si="51"/>
        <v>0.012083399353346971</v>
      </c>
      <c r="Y90" s="1">
        <f t="shared" si="52"/>
        <v>-38.35621741906797</v>
      </c>
      <c r="Z90" s="1">
        <f t="shared" si="53"/>
        <v>82.75212660153109</v>
      </c>
      <c r="AA90" s="1">
        <f t="shared" si="54"/>
        <v>-1.5587126333756451</v>
      </c>
      <c r="AB90" s="1">
        <f t="shared" si="55"/>
        <v>-1.5587126333756451</v>
      </c>
      <c r="AC90" s="1">
        <f t="shared" si="56"/>
        <v>-89.30765536614689</v>
      </c>
      <c r="AD90" s="1"/>
      <c r="AF90" s="1">
        <f t="shared" si="57"/>
        <v>0.07091252022698133</v>
      </c>
      <c r="AG90" s="13">
        <f t="shared" si="58"/>
        <v>0.012083399353346971</v>
      </c>
      <c r="AK90" s="1">
        <f t="shared" si="59"/>
        <v>-22.985541590994288</v>
      </c>
      <c r="AL90" s="1">
        <f t="shared" si="60"/>
        <v>-38.35621741906797</v>
      </c>
      <c r="AP90" s="1">
        <f t="shared" si="61"/>
        <v>1.0363317951306887</v>
      </c>
      <c r="AQ90" s="1">
        <f t="shared" si="62"/>
        <v>-1.5587126333756451</v>
      </c>
      <c r="AU90" s="1">
        <f t="shared" si="63"/>
        <v>59.377438036204744</v>
      </c>
      <c r="AV90" s="1">
        <f t="shared" si="64"/>
        <v>-89.30765536614689</v>
      </c>
    </row>
    <row r="91" spans="1:48" ht="13.5">
      <c r="A91">
        <f t="shared" si="65"/>
        <v>86</v>
      </c>
      <c r="B91">
        <f t="shared" si="42"/>
        <v>5403.539364174443</v>
      </c>
      <c r="C91">
        <f t="shared" si="68"/>
        <v>859.9999999999999</v>
      </c>
      <c r="D91" s="1">
        <f t="shared" si="69"/>
        <v>5.403539364174443</v>
      </c>
      <c r="E91" s="3">
        <f t="shared" si="43"/>
        <v>0.9375</v>
      </c>
      <c r="F91" s="1">
        <f t="shared" si="70"/>
        <v>0.5975849903893956</v>
      </c>
      <c r="G91" s="1">
        <f t="shared" si="44"/>
        <v>0.4024150096106044</v>
      </c>
      <c r="H91" s="1">
        <f t="shared" si="71"/>
        <v>-0.7223561651023033</v>
      </c>
      <c r="I91" s="1">
        <f t="shared" si="72"/>
        <v>0.8268834677396864</v>
      </c>
      <c r="J91" s="1">
        <f t="shared" si="45"/>
        <v>1.209360253305745</v>
      </c>
      <c r="K91" s="1">
        <f t="shared" si="66"/>
        <v>0.07558501583160906</v>
      </c>
      <c r="L91" s="1">
        <f t="shared" si="46"/>
        <v>1.6511138206449045</v>
      </c>
      <c r="M91" s="1">
        <f t="shared" si="47"/>
        <v>-22.43128583247359</v>
      </c>
      <c r="N91" s="1">
        <f t="shared" si="73"/>
        <v>-1.7950527387169006</v>
      </c>
      <c r="O91" s="1">
        <f t="shared" si="48"/>
        <v>1.0625285602822998</v>
      </c>
      <c r="P91" s="4">
        <f t="shared" si="74"/>
        <v>1.0625285602822998</v>
      </c>
      <c r="Q91" s="5">
        <f t="shared" si="75"/>
        <v>60.878402116287454</v>
      </c>
      <c r="T91" s="12">
        <v>0.0154946</v>
      </c>
      <c r="U91">
        <f t="shared" si="67"/>
        <v>86</v>
      </c>
      <c r="V91">
        <f t="shared" si="49"/>
        <v>5403.539364174443</v>
      </c>
      <c r="W91">
        <f t="shared" si="50"/>
        <v>859.9999999999999</v>
      </c>
      <c r="X91" s="13">
        <f t="shared" si="51"/>
        <v>0.011942914868201567</v>
      </c>
      <c r="Y91" s="1">
        <f t="shared" si="52"/>
        <v>-38.45779326869004</v>
      </c>
      <c r="Z91" s="1">
        <f t="shared" si="53"/>
        <v>83.72568103213733</v>
      </c>
      <c r="AA91" s="1">
        <f t="shared" si="54"/>
        <v>-1.558853127999079</v>
      </c>
      <c r="AB91" s="1">
        <f t="shared" si="55"/>
        <v>-1.558853127999079</v>
      </c>
      <c r="AC91" s="1">
        <f t="shared" si="56"/>
        <v>-89.31570511511391</v>
      </c>
      <c r="AD91" s="1"/>
      <c r="AF91" s="1">
        <f t="shared" si="57"/>
        <v>0.07558501583160906</v>
      </c>
      <c r="AG91" s="13">
        <f t="shared" si="58"/>
        <v>0.011942914868201567</v>
      </c>
      <c r="AK91" s="1">
        <f t="shared" si="59"/>
        <v>-22.43128583247359</v>
      </c>
      <c r="AL91" s="1">
        <f t="shared" si="60"/>
        <v>-38.45779326869004</v>
      </c>
      <c r="AP91" s="1">
        <f t="shared" si="61"/>
        <v>1.0625285602822998</v>
      </c>
      <c r="AQ91" s="1">
        <f t="shared" si="62"/>
        <v>-1.558853127999079</v>
      </c>
      <c r="AU91" s="1">
        <f t="shared" si="63"/>
        <v>60.878402116287454</v>
      </c>
      <c r="AV91" s="1">
        <f t="shared" si="64"/>
        <v>-89.31570511511391</v>
      </c>
    </row>
    <row r="92" spans="1:48" ht="13.5">
      <c r="A92">
        <f t="shared" si="65"/>
        <v>87</v>
      </c>
      <c r="B92">
        <f t="shared" si="42"/>
        <v>5466.371217246239</v>
      </c>
      <c r="C92">
        <f t="shared" si="68"/>
        <v>869.9999999999999</v>
      </c>
      <c r="D92" s="1">
        <f t="shared" si="69"/>
        <v>5.466371217246239</v>
      </c>
      <c r="E92" s="3">
        <f t="shared" si="43"/>
        <v>0.9375</v>
      </c>
      <c r="F92" s="1">
        <f t="shared" si="70"/>
        <v>0.6417629118081449</v>
      </c>
      <c r="G92" s="1">
        <f t="shared" si="44"/>
        <v>0.35823708819185507</v>
      </c>
      <c r="H92" s="1">
        <f t="shared" si="71"/>
        <v>-0.6834080882075738</v>
      </c>
      <c r="I92" s="1">
        <f t="shared" si="72"/>
        <v>0.7716089854218326</v>
      </c>
      <c r="J92" s="1">
        <f t="shared" si="45"/>
        <v>1.2959932023773775</v>
      </c>
      <c r="K92" s="1">
        <f t="shared" si="66"/>
        <v>0.08099957514858609</v>
      </c>
      <c r="L92" s="1">
        <f t="shared" si="46"/>
        <v>2.2520544723930764</v>
      </c>
      <c r="M92" s="1">
        <f t="shared" si="47"/>
        <v>-21.83034518072542</v>
      </c>
      <c r="N92" s="1">
        <f t="shared" si="73"/>
        <v>-1.9076977530633912</v>
      </c>
      <c r="O92" s="1">
        <f t="shared" si="48"/>
        <v>1.0879829099589269</v>
      </c>
      <c r="P92" s="4">
        <f t="shared" si="74"/>
        <v>1.0879829099589269</v>
      </c>
      <c r="Q92" s="5">
        <f t="shared" si="75"/>
        <v>62.33682892300837</v>
      </c>
      <c r="T92" s="12">
        <v>0.0154946</v>
      </c>
      <c r="U92">
        <f t="shared" si="67"/>
        <v>87</v>
      </c>
      <c r="V92">
        <f t="shared" si="49"/>
        <v>5466.371217246239</v>
      </c>
      <c r="W92">
        <f t="shared" si="50"/>
        <v>869.9999999999999</v>
      </c>
      <c r="X92" s="13">
        <f t="shared" si="51"/>
        <v>0.01180565922837207</v>
      </c>
      <c r="Y92" s="1">
        <f t="shared" si="52"/>
        <v>-38.55819513781999</v>
      </c>
      <c r="Z92" s="1">
        <f t="shared" si="53"/>
        <v>84.69923546274359</v>
      </c>
      <c r="AA92" s="1">
        <f t="shared" si="54"/>
        <v>-1.5589903933164726</v>
      </c>
      <c r="AB92" s="1">
        <f t="shared" si="55"/>
        <v>-1.5589903933164726</v>
      </c>
      <c r="AC92" s="1">
        <f t="shared" si="56"/>
        <v>-89.3235698384741</v>
      </c>
      <c r="AD92" s="1"/>
      <c r="AF92" s="1">
        <f t="shared" si="57"/>
        <v>0.08099957514858609</v>
      </c>
      <c r="AG92" s="13">
        <f t="shared" si="58"/>
        <v>0.01180565922837207</v>
      </c>
      <c r="AK92" s="1">
        <f t="shared" si="59"/>
        <v>-21.83034518072542</v>
      </c>
      <c r="AL92" s="1">
        <f t="shared" si="60"/>
        <v>-38.55819513781999</v>
      </c>
      <c r="AP92" s="1">
        <f t="shared" si="61"/>
        <v>1.0879829099589269</v>
      </c>
      <c r="AQ92" s="1">
        <f t="shared" si="62"/>
        <v>-1.5589903933164726</v>
      </c>
      <c r="AU92" s="1">
        <f t="shared" si="63"/>
        <v>62.33682892300837</v>
      </c>
      <c r="AV92" s="1">
        <f t="shared" si="64"/>
        <v>-89.3235698384741</v>
      </c>
    </row>
    <row r="93" spans="1:48" ht="13.5">
      <c r="A93">
        <f t="shared" si="65"/>
        <v>88</v>
      </c>
      <c r="B93">
        <f t="shared" si="42"/>
        <v>5529.203070318035</v>
      </c>
      <c r="C93">
        <f t="shared" si="68"/>
        <v>879.9999999999999</v>
      </c>
      <c r="D93" s="1">
        <f t="shared" si="69"/>
        <v>5.529203070318036</v>
      </c>
      <c r="E93" s="3">
        <f t="shared" si="43"/>
        <v>0.9375</v>
      </c>
      <c r="F93" s="1">
        <f t="shared" si="70"/>
        <v>0.683408088207573</v>
      </c>
      <c r="G93" s="1">
        <f t="shared" si="44"/>
        <v>0.31659191179242696</v>
      </c>
      <c r="H93" s="1">
        <f t="shared" si="71"/>
        <v>-0.6417629118081459</v>
      </c>
      <c r="I93" s="1">
        <f t="shared" si="72"/>
        <v>0.7156046908628072</v>
      </c>
      <c r="J93" s="1">
        <f t="shared" si="45"/>
        <v>1.3974195708447583</v>
      </c>
      <c r="K93" s="1">
        <f t="shared" si="66"/>
        <v>0.0873387231777974</v>
      </c>
      <c r="L93" s="1">
        <f t="shared" si="46"/>
        <v>2.9065364250011894</v>
      </c>
      <c r="M93" s="1">
        <f t="shared" si="47"/>
        <v>-21.175863228117304</v>
      </c>
      <c r="N93" s="1">
        <f t="shared" si="73"/>
        <v>-2.027098254578648</v>
      </c>
      <c r="O93" s="1">
        <f t="shared" si="48"/>
        <v>1.1125102020335684</v>
      </c>
      <c r="P93" s="4">
        <f t="shared" si="74"/>
        <v>1.1125102020335684</v>
      </c>
      <c r="Q93" s="5">
        <f t="shared" si="75"/>
        <v>63.742139241770005</v>
      </c>
      <c r="T93" s="12">
        <v>0.0154946</v>
      </c>
      <c r="U93">
        <f t="shared" si="67"/>
        <v>88</v>
      </c>
      <c r="V93">
        <f t="shared" si="49"/>
        <v>5529.203070318035</v>
      </c>
      <c r="W93">
        <f t="shared" si="50"/>
        <v>879.9999999999999</v>
      </c>
      <c r="X93" s="13">
        <f t="shared" si="51"/>
        <v>0.011671522390102195</v>
      </c>
      <c r="Y93" s="1">
        <f t="shared" si="52"/>
        <v>-38.65744984996009</v>
      </c>
      <c r="Z93" s="1">
        <f t="shared" si="53"/>
        <v>85.67278989334983</v>
      </c>
      <c r="AA93" s="1">
        <f t="shared" si="54"/>
        <v>-1.5591245393974587</v>
      </c>
      <c r="AB93" s="1">
        <f t="shared" si="55"/>
        <v>-1.5591245393974587</v>
      </c>
      <c r="AC93" s="1">
        <f t="shared" si="56"/>
        <v>-89.33125584275282</v>
      </c>
      <c r="AD93" s="1"/>
      <c r="AF93" s="1">
        <f t="shared" si="57"/>
        <v>0.0873387231777974</v>
      </c>
      <c r="AG93" s="13">
        <f t="shared" si="58"/>
        <v>0.011671522390102195</v>
      </c>
      <c r="AK93" s="1">
        <f t="shared" si="59"/>
        <v>-21.175863228117304</v>
      </c>
      <c r="AL93" s="1">
        <f t="shared" si="60"/>
        <v>-38.65744984996009</v>
      </c>
      <c r="AP93" s="1">
        <f t="shared" si="61"/>
        <v>1.1125102020335684</v>
      </c>
      <c r="AQ93" s="1">
        <f t="shared" si="62"/>
        <v>-1.5591245393974587</v>
      </c>
      <c r="AU93" s="1">
        <f t="shared" si="63"/>
        <v>63.742139241770005</v>
      </c>
      <c r="AV93" s="1">
        <f t="shared" si="64"/>
        <v>-89.33125584275282</v>
      </c>
    </row>
    <row r="94" spans="1:48" ht="13.5">
      <c r="A94">
        <f t="shared" si="65"/>
        <v>89</v>
      </c>
      <c r="B94">
        <f t="shared" si="42"/>
        <v>5592.034923389831</v>
      </c>
      <c r="C94">
        <f t="shared" si="68"/>
        <v>890</v>
      </c>
      <c r="D94" s="1">
        <f t="shared" si="69"/>
        <v>5.592034923389831</v>
      </c>
      <c r="E94" s="3">
        <f t="shared" si="43"/>
        <v>0.9375</v>
      </c>
      <c r="F94" s="1">
        <f t="shared" si="70"/>
        <v>0.7223561651023019</v>
      </c>
      <c r="G94" s="1">
        <f t="shared" si="44"/>
        <v>0.27764383489769806</v>
      </c>
      <c r="H94" s="1">
        <f t="shared" si="71"/>
        <v>-0.5975849903893972</v>
      </c>
      <c r="I94" s="1">
        <f t="shared" si="72"/>
        <v>0.6589339267296807</v>
      </c>
      <c r="J94" s="1">
        <f t="shared" si="45"/>
        <v>1.5176028421590704</v>
      </c>
      <c r="K94" s="1">
        <f t="shared" si="66"/>
        <v>0.0948501776349419</v>
      </c>
      <c r="L94" s="1">
        <f t="shared" si="46"/>
        <v>3.6231626245183577</v>
      </c>
      <c r="M94" s="1">
        <f t="shared" si="47"/>
        <v>-20.45923702860014</v>
      </c>
      <c r="N94" s="1">
        <f t="shared" si="73"/>
        <v>-2.152343813467301</v>
      </c>
      <c r="O94" s="1">
        <f t="shared" si="48"/>
        <v>1.1358595415592196</v>
      </c>
      <c r="P94" s="4">
        <f t="shared" si="74"/>
        <v>1.1358595415592196</v>
      </c>
      <c r="Q94" s="5">
        <f t="shared" si="75"/>
        <v>65.07995785100782</v>
      </c>
      <c r="T94" s="12">
        <v>0.0154946</v>
      </c>
      <c r="U94">
        <f t="shared" si="67"/>
        <v>89</v>
      </c>
      <c r="V94">
        <f t="shared" si="49"/>
        <v>5592.034923389831</v>
      </c>
      <c r="W94">
        <f t="shared" si="50"/>
        <v>890</v>
      </c>
      <c r="X94" s="13">
        <f t="shared" si="51"/>
        <v>0.011540399253737246</v>
      </c>
      <c r="Y94" s="1">
        <f t="shared" si="52"/>
        <v>-38.755583319800635</v>
      </c>
      <c r="Z94" s="1">
        <f t="shared" si="53"/>
        <v>86.64634432395609</v>
      </c>
      <c r="AA94" s="1">
        <f t="shared" si="54"/>
        <v>-1.5592556713658432</v>
      </c>
      <c r="AB94" s="1">
        <f t="shared" si="55"/>
        <v>-1.5592556713658432</v>
      </c>
      <c r="AC94" s="1">
        <f t="shared" si="56"/>
        <v>-89.33876915110051</v>
      </c>
      <c r="AD94" s="1"/>
      <c r="AF94" s="1">
        <f t="shared" si="57"/>
        <v>0.0948501776349419</v>
      </c>
      <c r="AG94" s="13">
        <f t="shared" si="58"/>
        <v>0.011540399253737246</v>
      </c>
      <c r="AK94" s="1">
        <f t="shared" si="59"/>
        <v>-20.45923702860014</v>
      </c>
      <c r="AL94" s="1">
        <f t="shared" si="60"/>
        <v>-38.755583319800635</v>
      </c>
      <c r="AP94" s="1">
        <f t="shared" si="61"/>
        <v>1.1358595415592196</v>
      </c>
      <c r="AQ94" s="1">
        <f t="shared" si="62"/>
        <v>-1.5592556713658432</v>
      </c>
      <c r="AU94" s="1">
        <f t="shared" si="63"/>
        <v>65.07995785100782</v>
      </c>
      <c r="AV94" s="1">
        <f t="shared" si="64"/>
        <v>-89.33876915110051</v>
      </c>
    </row>
    <row r="95" spans="1:48" ht="13.5">
      <c r="A95">
        <f t="shared" si="65"/>
        <v>90</v>
      </c>
      <c r="B95">
        <f t="shared" si="42"/>
        <v>5654.866776461627</v>
      </c>
      <c r="C95">
        <f t="shared" si="68"/>
        <v>899.9999999999999</v>
      </c>
      <c r="D95" s="1">
        <f t="shared" si="69"/>
        <v>5.654866776461627</v>
      </c>
      <c r="E95" s="3">
        <f t="shared" si="43"/>
        <v>0.9375</v>
      </c>
      <c r="F95" s="1">
        <f t="shared" si="70"/>
        <v>0.7584534322265126</v>
      </c>
      <c r="G95" s="1">
        <f t="shared" si="44"/>
        <v>0.24154656777348738</v>
      </c>
      <c r="H95" s="1">
        <f t="shared" si="71"/>
        <v>-0.5510486740241944</v>
      </c>
      <c r="I95" s="1">
        <f t="shared" si="72"/>
        <v>0.6016638476316944</v>
      </c>
      <c r="J95" s="1">
        <f t="shared" si="45"/>
        <v>1.6620576488620022</v>
      </c>
      <c r="K95" s="1">
        <f t="shared" si="66"/>
        <v>0.10387860305387514</v>
      </c>
      <c r="L95" s="1">
        <f t="shared" si="46"/>
        <v>4.412921666319853</v>
      </c>
      <c r="M95" s="1">
        <f t="shared" si="47"/>
        <v>-19.669477986798643</v>
      </c>
      <c r="N95" s="1">
        <f t="shared" si="73"/>
        <v>-2.281335144206833</v>
      </c>
      <c r="O95" s="1">
        <f t="shared" si="48"/>
        <v>1.1576812179445206</v>
      </c>
      <c r="P95" s="4">
        <f t="shared" si="74"/>
        <v>1.1576812179445206</v>
      </c>
      <c r="Q95" s="5">
        <f t="shared" si="75"/>
        <v>66.33024780978586</v>
      </c>
      <c r="T95" s="12">
        <v>0.0154946</v>
      </c>
      <c r="U95">
        <f t="shared" si="67"/>
        <v>90</v>
      </c>
      <c r="V95">
        <f t="shared" si="49"/>
        <v>5654.866776461627</v>
      </c>
      <c r="W95">
        <f t="shared" si="50"/>
        <v>899.9999999999999</v>
      </c>
      <c r="X95" s="13">
        <f t="shared" si="51"/>
        <v>0.011412189389162292</v>
      </c>
      <c r="Y95" s="1">
        <f t="shared" si="52"/>
        <v>-38.85262059381198</v>
      </c>
      <c r="Z95" s="1">
        <f t="shared" si="53"/>
        <v>87.61989875456233</v>
      </c>
      <c r="AA95" s="1">
        <f t="shared" si="54"/>
        <v>-1.5593838896743015</v>
      </c>
      <c r="AB95" s="1">
        <f t="shared" si="55"/>
        <v>-1.5593838896743015</v>
      </c>
      <c r="AC95" s="1">
        <f t="shared" si="56"/>
        <v>-89.34611551903147</v>
      </c>
      <c r="AD95" s="1"/>
      <c r="AF95" s="1">
        <f t="shared" si="57"/>
        <v>0.10387860305387514</v>
      </c>
      <c r="AG95" s="13">
        <f t="shared" si="58"/>
        <v>0.011412189389162292</v>
      </c>
      <c r="AK95" s="1">
        <f t="shared" si="59"/>
        <v>-19.669477986798643</v>
      </c>
      <c r="AL95" s="1">
        <f t="shared" si="60"/>
        <v>-38.85262059381198</v>
      </c>
      <c r="AP95" s="1">
        <f t="shared" si="61"/>
        <v>1.1576812179445206</v>
      </c>
      <c r="AQ95" s="1">
        <f t="shared" si="62"/>
        <v>-1.5593838896743015</v>
      </c>
      <c r="AU95" s="1">
        <f t="shared" si="63"/>
        <v>66.33024780978586</v>
      </c>
      <c r="AV95" s="1">
        <f t="shared" si="64"/>
        <v>-89.34611551903147</v>
      </c>
    </row>
    <row r="96" spans="1:48" ht="13.5">
      <c r="A96">
        <f t="shared" si="65"/>
        <v>91</v>
      </c>
      <c r="B96">
        <f t="shared" si="42"/>
        <v>5717.698629533423</v>
      </c>
      <c r="C96">
        <f t="shared" si="68"/>
        <v>909.9999999999999</v>
      </c>
      <c r="D96" s="1">
        <f t="shared" si="69"/>
        <v>5.717698629533423</v>
      </c>
      <c r="E96" s="3">
        <f t="shared" si="43"/>
        <v>0.9375</v>
      </c>
      <c r="F96" s="1">
        <f t="shared" si="70"/>
        <v>0.7915574301581388</v>
      </c>
      <c r="G96" s="1">
        <f t="shared" si="44"/>
        <v>0.20844256984186116</v>
      </c>
      <c r="H96" s="1">
        <f t="shared" si="71"/>
        <v>-0.5023376202928098</v>
      </c>
      <c r="I96" s="1">
        <f t="shared" si="72"/>
        <v>0.543867069865167</v>
      </c>
      <c r="J96" s="1">
        <f t="shared" si="45"/>
        <v>1.8386845893205401</v>
      </c>
      <c r="K96" s="1">
        <f t="shared" si="66"/>
        <v>0.11491778683253376</v>
      </c>
      <c r="L96" s="1">
        <f t="shared" si="46"/>
        <v>5.290144722163149</v>
      </c>
      <c r="M96" s="1">
        <f t="shared" si="47"/>
        <v>-18.792254930955348</v>
      </c>
      <c r="N96" s="1">
        <f t="shared" si="73"/>
        <v>-2.409956952046396</v>
      </c>
      <c r="O96" s="1">
        <f t="shared" si="48"/>
        <v>1.177472939485379</v>
      </c>
      <c r="P96" s="4">
        <f t="shared" si="74"/>
        <v>1.177472939485379</v>
      </c>
      <c r="Q96" s="5">
        <f t="shared" si="75"/>
        <v>67.46422992337519</v>
      </c>
      <c r="T96" s="12">
        <v>0.0154946</v>
      </c>
      <c r="U96">
        <f t="shared" si="67"/>
        <v>91</v>
      </c>
      <c r="V96">
        <f t="shared" si="49"/>
        <v>5717.698629533423</v>
      </c>
      <c r="W96">
        <f t="shared" si="50"/>
        <v>909.9999999999999</v>
      </c>
      <c r="X96" s="13">
        <f t="shared" si="51"/>
        <v>0.011286796779334909</v>
      </c>
      <c r="Y96" s="1">
        <f t="shared" si="52"/>
        <v>-38.94858588859563</v>
      </c>
      <c r="Z96" s="1">
        <f t="shared" si="53"/>
        <v>88.59345318516857</v>
      </c>
      <c r="AA96" s="1">
        <f t="shared" si="54"/>
        <v>-1.5595092903609646</v>
      </c>
      <c r="AB96" s="1">
        <f t="shared" si="55"/>
        <v>-1.5595092903609646</v>
      </c>
      <c r="AC96" s="1">
        <f t="shared" si="56"/>
        <v>-89.35330044912531</v>
      </c>
      <c r="AD96" s="1"/>
      <c r="AF96" s="1">
        <f t="shared" si="57"/>
        <v>0.11491778683253376</v>
      </c>
      <c r="AG96" s="13">
        <f t="shared" si="58"/>
        <v>0.011286796779334909</v>
      </c>
      <c r="AK96" s="1">
        <f t="shared" si="59"/>
        <v>-18.792254930955348</v>
      </c>
      <c r="AL96" s="1">
        <f t="shared" si="60"/>
        <v>-38.94858588859563</v>
      </c>
      <c r="AP96" s="1">
        <f t="shared" si="61"/>
        <v>1.177472939485379</v>
      </c>
      <c r="AQ96" s="1">
        <f t="shared" si="62"/>
        <v>-1.5595092903609646</v>
      </c>
      <c r="AU96" s="1">
        <f t="shared" si="63"/>
        <v>67.46422992337519</v>
      </c>
      <c r="AV96" s="1">
        <f t="shared" si="64"/>
        <v>-89.35330044912531</v>
      </c>
    </row>
    <row r="97" spans="1:48" ht="13.5">
      <c r="A97">
        <f t="shared" si="65"/>
        <v>92</v>
      </c>
      <c r="B97">
        <f t="shared" si="42"/>
        <v>5780.530482605219</v>
      </c>
      <c r="C97">
        <f t="shared" si="68"/>
        <v>919.9999999999999</v>
      </c>
      <c r="D97" s="1">
        <f t="shared" si="69"/>
        <v>5.780530482605219</v>
      </c>
      <c r="E97" s="3">
        <f t="shared" si="43"/>
        <v>0.9375</v>
      </c>
      <c r="F97" s="1">
        <f t="shared" si="70"/>
        <v>0.8215375125411217</v>
      </c>
      <c r="G97" s="1">
        <f t="shared" si="44"/>
        <v>0.17846248745887827</v>
      </c>
      <c r="H97" s="1">
        <f t="shared" si="71"/>
        <v>-0.45164406947035884</v>
      </c>
      <c r="I97" s="1">
        <f t="shared" si="72"/>
        <v>0.48562457198720554</v>
      </c>
      <c r="J97" s="1">
        <f t="shared" si="45"/>
        <v>2.059203874111927</v>
      </c>
      <c r="K97" s="1">
        <f t="shared" si="66"/>
        <v>0.12870024213199543</v>
      </c>
      <c r="L97" s="1">
        <f t="shared" si="46"/>
        <v>6.273986932541208</v>
      </c>
      <c r="M97" s="1">
        <f t="shared" si="47"/>
        <v>-17.808412720577287</v>
      </c>
      <c r="N97" s="1">
        <f t="shared" si="73"/>
        <v>-2.5307507247114196</v>
      </c>
      <c r="O97" s="1">
        <f t="shared" si="48"/>
        <v>1.1944869008459427</v>
      </c>
      <c r="P97" s="4">
        <f t="shared" si="74"/>
        <v>1.1944869008459427</v>
      </c>
      <c r="Q97" s="5">
        <f t="shared" si="75"/>
        <v>68.43905810213415</v>
      </c>
      <c r="T97" s="12">
        <v>0.0154946</v>
      </c>
      <c r="U97">
        <f t="shared" si="67"/>
        <v>92</v>
      </c>
      <c r="V97">
        <f t="shared" si="49"/>
        <v>5780.530482605219</v>
      </c>
      <c r="W97">
        <f t="shared" si="50"/>
        <v>919.9999999999999</v>
      </c>
      <c r="X97" s="13">
        <f t="shared" si="51"/>
        <v>0.011164129580536516</v>
      </c>
      <c r="Y97" s="1">
        <f t="shared" si="52"/>
        <v>-39.04350262714112</v>
      </c>
      <c r="Z97" s="1">
        <f t="shared" si="53"/>
        <v>89.56700761577483</v>
      </c>
      <c r="AA97" s="1">
        <f t="shared" si="54"/>
        <v>-1.5596319652892803</v>
      </c>
      <c r="AB97" s="1">
        <f t="shared" si="55"/>
        <v>-1.5596319652892803</v>
      </c>
      <c r="AC97" s="1">
        <f t="shared" si="56"/>
        <v>-89.36032920476987</v>
      </c>
      <c r="AD97" s="1"/>
      <c r="AF97" s="1">
        <f t="shared" si="57"/>
        <v>0.12870024213199543</v>
      </c>
      <c r="AG97" s="13">
        <f t="shared" si="58"/>
        <v>0.011164129580536516</v>
      </c>
      <c r="AK97" s="1">
        <f t="shared" si="59"/>
        <v>-17.808412720577287</v>
      </c>
      <c r="AL97" s="1">
        <f t="shared" si="60"/>
        <v>-39.04350262714112</v>
      </c>
      <c r="AP97" s="1">
        <f t="shared" si="61"/>
        <v>1.1944869008459427</v>
      </c>
      <c r="AQ97" s="1">
        <f t="shared" si="62"/>
        <v>-1.5596319652892803</v>
      </c>
      <c r="AU97" s="1">
        <f t="shared" si="63"/>
        <v>68.43905810213415</v>
      </c>
      <c r="AV97" s="1">
        <f t="shared" si="64"/>
        <v>-89.36032920476987</v>
      </c>
    </row>
    <row r="98" spans="1:48" ht="13.5">
      <c r="A98">
        <f t="shared" si="65"/>
        <v>93</v>
      </c>
      <c r="B98">
        <f t="shared" si="42"/>
        <v>5843.362335677015</v>
      </c>
      <c r="C98">
        <f t="shared" si="68"/>
        <v>930</v>
      </c>
      <c r="D98" s="1">
        <f t="shared" si="69"/>
        <v>5.843362335677015</v>
      </c>
      <c r="E98" s="3">
        <f t="shared" si="43"/>
        <v>0.9375</v>
      </c>
      <c r="F98" s="1">
        <f t="shared" si="70"/>
        <v>0.8482753616868931</v>
      </c>
      <c r="G98" s="1">
        <f t="shared" si="44"/>
        <v>0.1517246383131069</v>
      </c>
      <c r="H98" s="1">
        <f t="shared" si="71"/>
        <v>-0.39916808584225594</v>
      </c>
      <c r="I98" s="1">
        <f t="shared" si="72"/>
        <v>0.42703106049351225</v>
      </c>
      <c r="J98" s="1">
        <f t="shared" si="45"/>
        <v>2.34175003299366</v>
      </c>
      <c r="K98" s="1">
        <f t="shared" si="66"/>
        <v>0.14635937706210375</v>
      </c>
      <c r="L98" s="1">
        <f t="shared" si="46"/>
        <v>7.39081070042019</v>
      </c>
      <c r="M98" s="1">
        <f t="shared" si="47"/>
        <v>-16.691588952698304</v>
      </c>
      <c r="N98" s="1">
        <f t="shared" si="73"/>
        <v>-2.6308718892347054</v>
      </c>
      <c r="O98" s="1">
        <f t="shared" si="48"/>
        <v>1.2075600795447157</v>
      </c>
      <c r="P98" s="4">
        <f t="shared" si="74"/>
        <v>1.2075600795447157</v>
      </c>
      <c r="Q98" s="5">
        <f t="shared" si="75"/>
        <v>69.18809606639418</v>
      </c>
      <c r="T98" s="12">
        <v>0.0154946</v>
      </c>
      <c r="U98">
        <f t="shared" si="67"/>
        <v>93</v>
      </c>
      <c r="V98">
        <f t="shared" si="49"/>
        <v>5843.362335677015</v>
      </c>
      <c r="W98">
        <f t="shared" si="50"/>
        <v>930</v>
      </c>
      <c r="X98" s="13">
        <f t="shared" si="51"/>
        <v>0.011044099898084565</v>
      </c>
      <c r="Y98" s="1">
        <f t="shared" si="52"/>
        <v>-39.13739347312441</v>
      </c>
      <c r="Z98" s="1">
        <f t="shared" si="53"/>
        <v>90.54056204638108</v>
      </c>
      <c r="AA98" s="1">
        <f t="shared" si="54"/>
        <v>-1.5597520023724003</v>
      </c>
      <c r="AB98" s="1">
        <f t="shared" si="55"/>
        <v>-1.5597520023724003</v>
      </c>
      <c r="AC98" s="1">
        <f t="shared" si="56"/>
        <v>-89.3672068230177</v>
      </c>
      <c r="AD98" s="1"/>
      <c r="AF98" s="1">
        <f t="shared" si="57"/>
        <v>0.14635937706210375</v>
      </c>
      <c r="AG98" s="13">
        <f t="shared" si="58"/>
        <v>0.011044099898084565</v>
      </c>
      <c r="AK98" s="1">
        <f t="shared" si="59"/>
        <v>-16.691588952698304</v>
      </c>
      <c r="AL98" s="1">
        <f t="shared" si="60"/>
        <v>-39.13739347312441</v>
      </c>
      <c r="AP98" s="1">
        <f t="shared" si="61"/>
        <v>1.2075600795447157</v>
      </c>
      <c r="AQ98" s="1">
        <f t="shared" si="62"/>
        <v>-1.5597520023724003</v>
      </c>
      <c r="AU98" s="1">
        <f t="shared" si="63"/>
        <v>69.18809606639418</v>
      </c>
      <c r="AV98" s="1">
        <f t="shared" si="64"/>
        <v>-89.3672068230177</v>
      </c>
    </row>
    <row r="99" spans="1:48" ht="13.5">
      <c r="A99">
        <f t="shared" si="65"/>
        <v>94</v>
      </c>
      <c r="B99">
        <f t="shared" si="42"/>
        <v>5906.19418874881</v>
      </c>
      <c r="C99">
        <f t="shared" si="68"/>
        <v>939.9999999999999</v>
      </c>
      <c r="D99" s="1">
        <f t="shared" si="69"/>
        <v>5.9061941887488105</v>
      </c>
      <c r="E99" s="3">
        <f t="shared" si="43"/>
        <v>0.9375</v>
      </c>
      <c r="F99" s="1">
        <f t="shared" si="70"/>
        <v>0.8716654555202354</v>
      </c>
      <c r="G99" s="1">
        <f t="shared" si="44"/>
        <v>0.12833454447976456</v>
      </c>
      <c r="H99" s="1">
        <f t="shared" si="71"/>
        <v>-0.3451167681418863</v>
      </c>
      <c r="I99" s="1">
        <f t="shared" si="72"/>
        <v>0.3682055661713022</v>
      </c>
      <c r="J99" s="1">
        <f t="shared" si="45"/>
        <v>2.7158742068955166</v>
      </c>
      <c r="K99" s="1">
        <f t="shared" si="66"/>
        <v>0.1697421379309698</v>
      </c>
      <c r="L99" s="1">
        <f t="shared" si="46"/>
        <v>8.678193010870926</v>
      </c>
      <c r="M99" s="1">
        <f t="shared" si="47"/>
        <v>-15.40420664224757</v>
      </c>
      <c r="N99" s="1">
        <f t="shared" si="73"/>
        <v>-2.6891961906351987</v>
      </c>
      <c r="O99" s="1">
        <f t="shared" si="48"/>
        <v>1.2147828396659142</v>
      </c>
      <c r="P99" s="4">
        <f t="shared" si="74"/>
        <v>1.2147828396659142</v>
      </c>
      <c r="Q99" s="5">
        <f t="shared" si="75"/>
        <v>69.60192973777426</v>
      </c>
      <c r="T99" s="12">
        <v>0.0154946</v>
      </c>
      <c r="U99">
        <f t="shared" si="67"/>
        <v>94</v>
      </c>
      <c r="V99">
        <f t="shared" si="49"/>
        <v>5906.19418874881</v>
      </c>
      <c r="W99">
        <f t="shared" si="50"/>
        <v>939.9999999999999</v>
      </c>
      <c r="X99" s="13">
        <f t="shared" si="51"/>
        <v>0.010926623576354752</v>
      </c>
      <c r="Y99" s="1">
        <f t="shared" si="52"/>
        <v>-39.23028036337342</v>
      </c>
      <c r="Z99" s="1">
        <f t="shared" si="53"/>
        <v>91.51411647698731</v>
      </c>
      <c r="AA99" s="1">
        <f t="shared" si="54"/>
        <v>-1.5598694857832534</v>
      </c>
      <c r="AB99" s="1">
        <f t="shared" si="55"/>
        <v>-1.5598694857832534</v>
      </c>
      <c r="AC99" s="1">
        <f t="shared" si="56"/>
        <v>-89.37393812662238</v>
      </c>
      <c r="AD99" s="1"/>
      <c r="AF99" s="1">
        <f t="shared" si="57"/>
        <v>0.1697421379309698</v>
      </c>
      <c r="AG99" s="13">
        <f t="shared" si="58"/>
        <v>0.010926623576354752</v>
      </c>
      <c r="AK99" s="1">
        <f t="shared" si="59"/>
        <v>-15.40420664224757</v>
      </c>
      <c r="AL99" s="1">
        <f t="shared" si="60"/>
        <v>-39.23028036337342</v>
      </c>
      <c r="AP99" s="1">
        <f t="shared" si="61"/>
        <v>1.2147828396659142</v>
      </c>
      <c r="AQ99" s="1">
        <f t="shared" si="62"/>
        <v>-1.5598694857832534</v>
      </c>
      <c r="AU99" s="1">
        <f t="shared" si="63"/>
        <v>69.60192973777426</v>
      </c>
      <c r="AV99" s="1">
        <f t="shared" si="64"/>
        <v>-89.37393812662238</v>
      </c>
    </row>
    <row r="100" spans="1:48" ht="13.5">
      <c r="A100">
        <f t="shared" si="65"/>
        <v>95</v>
      </c>
      <c r="B100">
        <f t="shared" si="42"/>
        <v>5969.026041820606</v>
      </c>
      <c r="C100">
        <f t="shared" si="68"/>
        <v>949.9999999999999</v>
      </c>
      <c r="D100" s="1">
        <f t="shared" si="69"/>
        <v>5.969026041820606</v>
      </c>
      <c r="E100" s="3">
        <f t="shared" si="43"/>
        <v>0.9375</v>
      </c>
      <c r="F100" s="1">
        <f t="shared" si="70"/>
        <v>0.8916154840267061</v>
      </c>
      <c r="G100" s="1">
        <f t="shared" si="44"/>
        <v>0.1083845159732939</v>
      </c>
      <c r="H100" s="1">
        <f t="shared" si="71"/>
        <v>-0.28970343222651423</v>
      </c>
      <c r="I100" s="1">
        <f t="shared" si="72"/>
        <v>0.3093142123255699</v>
      </c>
      <c r="J100" s="1">
        <f t="shared" si="45"/>
        <v>3.2329584614994866</v>
      </c>
      <c r="K100" s="1">
        <f t="shared" si="66"/>
        <v>0.20205990384371791</v>
      </c>
      <c r="L100" s="1">
        <f t="shared" si="46"/>
        <v>10.192002492741782</v>
      </c>
      <c r="M100" s="1">
        <f t="shared" si="47"/>
        <v>-13.890397160376713</v>
      </c>
      <c r="N100" s="1">
        <f t="shared" si="73"/>
        <v>-2.6729226921850864</v>
      </c>
      <c r="O100" s="1">
        <f t="shared" si="48"/>
        <v>1.212795364073707</v>
      </c>
      <c r="P100" s="4">
        <f t="shared" si="74"/>
        <v>1.212795364073707</v>
      </c>
      <c r="Q100" s="5">
        <f t="shared" si="75"/>
        <v>69.48805577445552</v>
      </c>
      <c r="T100" s="12">
        <v>0.0154946</v>
      </c>
      <c r="U100">
        <f t="shared" si="67"/>
        <v>95</v>
      </c>
      <c r="V100">
        <f t="shared" si="49"/>
        <v>5969.026041820606</v>
      </c>
      <c r="W100">
        <f t="shared" si="50"/>
        <v>949.9999999999999</v>
      </c>
      <c r="X100" s="13">
        <f t="shared" si="51"/>
        <v>0.010811620002059378</v>
      </c>
      <c r="Y100" s="1">
        <f t="shared" si="52"/>
        <v>-39.322184538617</v>
      </c>
      <c r="Z100" s="1">
        <f t="shared" si="53"/>
        <v>92.48767090759357</v>
      </c>
      <c r="AA100" s="1">
        <f t="shared" si="54"/>
        <v>-1.5599844961513492</v>
      </c>
      <c r="AB100" s="1">
        <f t="shared" si="55"/>
        <v>-1.5599844961513492</v>
      </c>
      <c r="AC100" s="1">
        <f t="shared" si="56"/>
        <v>-89.38052773531452</v>
      </c>
      <c r="AD100" s="1"/>
      <c r="AF100" s="1">
        <f t="shared" si="57"/>
        <v>0.20205990384371791</v>
      </c>
      <c r="AG100" s="13">
        <f t="shared" si="58"/>
        <v>0.010811620002059378</v>
      </c>
      <c r="AK100" s="1">
        <f t="shared" si="59"/>
        <v>-13.890397160376713</v>
      </c>
      <c r="AL100" s="1">
        <f t="shared" si="60"/>
        <v>-39.322184538617</v>
      </c>
      <c r="AP100" s="1">
        <f t="shared" si="61"/>
        <v>1.212795364073707</v>
      </c>
      <c r="AQ100" s="1">
        <f t="shared" si="62"/>
        <v>-1.5599844961513492</v>
      </c>
      <c r="AU100" s="1">
        <f t="shared" si="63"/>
        <v>69.48805577445552</v>
      </c>
      <c r="AV100" s="1">
        <f t="shared" si="64"/>
        <v>-89.38052773531452</v>
      </c>
    </row>
    <row r="101" spans="1:48" ht="13.5">
      <c r="A101">
        <f t="shared" si="65"/>
        <v>96</v>
      </c>
      <c r="B101">
        <f t="shared" si="42"/>
        <v>6031.857894892402</v>
      </c>
      <c r="C101">
        <f t="shared" si="68"/>
        <v>959.9999999999999</v>
      </c>
      <c r="D101" s="1">
        <f t="shared" si="69"/>
        <v>6.031857894892402</v>
      </c>
      <c r="E101" s="3">
        <f t="shared" si="43"/>
        <v>0.9375</v>
      </c>
      <c r="F101" s="1">
        <f t="shared" si="70"/>
        <v>0.9080467135580915</v>
      </c>
      <c r="G101" s="1">
        <f t="shared" si="44"/>
        <v>0.09195328644190848</v>
      </c>
      <c r="H101" s="1">
        <f t="shared" si="71"/>
        <v>-0.23314676921705188</v>
      </c>
      <c r="I101" s="1">
        <f t="shared" si="72"/>
        <v>0.25062486485545865</v>
      </c>
      <c r="J101" s="1">
        <f t="shared" si="45"/>
        <v>3.990027089198527</v>
      </c>
      <c r="K101" s="1">
        <f t="shared" si="66"/>
        <v>0.24937669307490795</v>
      </c>
      <c r="L101" s="1">
        <f t="shared" si="46"/>
        <v>12.019516884409164</v>
      </c>
      <c r="M101" s="1">
        <f t="shared" si="47"/>
        <v>-12.062882768709331</v>
      </c>
      <c r="N101" s="1">
        <f t="shared" si="73"/>
        <v>-2.5354914243803828</v>
      </c>
      <c r="O101" s="1">
        <f t="shared" si="48"/>
        <v>1.1951260936263537</v>
      </c>
      <c r="P101" s="4">
        <f t="shared" si="74"/>
        <v>1.1951260936263537</v>
      </c>
      <c r="Q101" s="5">
        <f t="shared" si="75"/>
        <v>68.47568115074695</v>
      </c>
      <c r="T101" s="12">
        <v>0.0154946</v>
      </c>
      <c r="U101">
        <f t="shared" si="67"/>
        <v>96</v>
      </c>
      <c r="V101">
        <f t="shared" si="49"/>
        <v>6031.857894892402</v>
      </c>
      <c r="W101">
        <f t="shared" si="50"/>
        <v>959.9999999999999</v>
      </c>
      <c r="X101" s="13">
        <f t="shared" si="51"/>
        <v>0.010699011919815756</v>
      </c>
      <c r="Y101" s="1">
        <f t="shared" si="52"/>
        <v>-39.41312657262502</v>
      </c>
      <c r="Z101" s="1">
        <f t="shared" si="53"/>
        <v>93.46122533819982</v>
      </c>
      <c r="AA101" s="1">
        <f t="shared" si="54"/>
        <v>-1.5600971107472899</v>
      </c>
      <c r="AB101" s="1">
        <f t="shared" si="55"/>
        <v>-1.5600971107472899</v>
      </c>
      <c r="AC101" s="1">
        <f t="shared" si="56"/>
        <v>-89.38698007637349</v>
      </c>
      <c r="AD101" s="1"/>
      <c r="AF101" s="1">
        <f t="shared" si="57"/>
        <v>0.24937669307490795</v>
      </c>
      <c r="AG101" s="13">
        <f t="shared" si="58"/>
        <v>0.010699011919815756</v>
      </c>
      <c r="AK101" s="1">
        <f t="shared" si="59"/>
        <v>-12.062882768709331</v>
      </c>
      <c r="AL101" s="1">
        <f t="shared" si="60"/>
        <v>-39.41312657262502</v>
      </c>
      <c r="AP101" s="1">
        <f t="shared" si="61"/>
        <v>1.1951260936263537</v>
      </c>
      <c r="AQ101" s="1">
        <f t="shared" si="62"/>
        <v>-1.5600971107472899</v>
      </c>
      <c r="AU101" s="1">
        <f t="shared" si="63"/>
        <v>68.47568115074695</v>
      </c>
      <c r="AV101" s="1">
        <f t="shared" si="64"/>
        <v>-89.38698007637349</v>
      </c>
    </row>
    <row r="102" spans="1:48" ht="13.5">
      <c r="A102">
        <f t="shared" si="65"/>
        <v>97</v>
      </c>
      <c r="B102">
        <f t="shared" si="42"/>
        <v>6094.6897479641975</v>
      </c>
      <c r="C102">
        <f t="shared" si="68"/>
        <v>969.9999999999998</v>
      </c>
      <c r="D102" s="1">
        <f t="shared" si="69"/>
        <v>6.094689747964198</v>
      </c>
      <c r="E102" s="3">
        <f t="shared" si="43"/>
        <v>0.9375</v>
      </c>
      <c r="F102" s="1">
        <f t="shared" si="70"/>
        <v>0.9208942975581454</v>
      </c>
      <c r="G102" s="1">
        <f t="shared" si="44"/>
        <v>0.07910570244185455</v>
      </c>
      <c r="H102" s="1">
        <f t="shared" si="71"/>
        <v>-0.17566998242411772</v>
      </c>
      <c r="I102" s="1">
        <f t="shared" si="72"/>
        <v>0.19265942718618537</v>
      </c>
      <c r="J102" s="1">
        <f t="shared" si="45"/>
        <v>5.190506452786261</v>
      </c>
      <c r="K102" s="1">
        <f t="shared" si="66"/>
        <v>0.3244066532991413</v>
      </c>
      <c r="L102" s="1">
        <f t="shared" si="46"/>
        <v>14.304194705791913</v>
      </c>
      <c r="M102" s="1">
        <f t="shared" si="47"/>
        <v>-9.77820494732658</v>
      </c>
      <c r="N102" s="1">
        <f t="shared" si="73"/>
        <v>-2.2206993554382666</v>
      </c>
      <c r="O102" s="1">
        <f t="shared" si="48"/>
        <v>1.1476858049368157</v>
      </c>
      <c r="P102" s="4">
        <f t="shared" si="74"/>
        <v>1.1476858049368157</v>
      </c>
      <c r="Q102" s="5">
        <f t="shared" si="75"/>
        <v>65.7575528299542</v>
      </c>
      <c r="T102" s="12">
        <v>0.0154946</v>
      </c>
      <c r="U102">
        <f t="shared" si="67"/>
        <v>97</v>
      </c>
      <c r="V102">
        <f t="shared" si="49"/>
        <v>6094.6897479641975</v>
      </c>
      <c r="W102">
        <f t="shared" si="50"/>
        <v>969.9999999999998</v>
      </c>
      <c r="X102" s="13">
        <f t="shared" si="51"/>
        <v>0.010588725259118111</v>
      </c>
      <c r="Y102" s="1">
        <f t="shared" si="52"/>
        <v>-39.50312639983957</v>
      </c>
      <c r="Z102" s="1">
        <f t="shared" si="53"/>
        <v>94.43477976880605</v>
      </c>
      <c r="AA102" s="1">
        <f t="shared" si="54"/>
        <v>-1.5602074036558693</v>
      </c>
      <c r="AB102" s="1">
        <f t="shared" si="55"/>
        <v>-1.5602074036558693</v>
      </c>
      <c r="AC102" s="1">
        <f t="shared" si="56"/>
        <v>-89.39329939454532</v>
      </c>
      <c r="AD102" s="1"/>
      <c r="AF102" s="1">
        <f t="shared" si="57"/>
        <v>0.3244066532991413</v>
      </c>
      <c r="AG102" s="13">
        <f t="shared" si="58"/>
        <v>0.010588725259118111</v>
      </c>
      <c r="AK102" s="1">
        <f t="shared" si="59"/>
        <v>-9.77820494732658</v>
      </c>
      <c r="AL102" s="1">
        <f t="shared" si="60"/>
        <v>-39.50312639983957</v>
      </c>
      <c r="AP102" s="1">
        <f t="shared" si="61"/>
        <v>1.1476858049368157</v>
      </c>
      <c r="AQ102" s="1">
        <f t="shared" si="62"/>
        <v>-1.5602074036558693</v>
      </c>
      <c r="AU102" s="1">
        <f t="shared" si="63"/>
        <v>65.7575528299542</v>
      </c>
      <c r="AV102" s="1">
        <f t="shared" si="64"/>
        <v>-89.39329939454532</v>
      </c>
    </row>
    <row r="103" spans="1:48" ht="13.5">
      <c r="A103">
        <f t="shared" si="65"/>
        <v>98</v>
      </c>
      <c r="B103">
        <f t="shared" si="42"/>
        <v>6157.521601035994</v>
      </c>
      <c r="C103">
        <f t="shared" si="68"/>
        <v>979.9999999999999</v>
      </c>
      <c r="D103" s="1">
        <f t="shared" si="69"/>
        <v>6.157521601035993</v>
      </c>
      <c r="E103" s="3">
        <f t="shared" si="43"/>
        <v>0.9375</v>
      </c>
      <c r="F103" s="1">
        <f t="shared" si="70"/>
        <v>0.9301075324823228</v>
      </c>
      <c r="G103" s="1">
        <f t="shared" si="44"/>
        <v>0.06989246751767719</v>
      </c>
      <c r="H103" s="1">
        <f t="shared" si="71"/>
        <v>-0.11749990646653644</v>
      </c>
      <c r="I103" s="1">
        <f t="shared" si="72"/>
        <v>0.1367157088097574</v>
      </c>
      <c r="J103" s="1">
        <f t="shared" si="45"/>
        <v>7.314448417858988</v>
      </c>
      <c r="K103" s="1">
        <f t="shared" si="66"/>
        <v>0.45715302611618674</v>
      </c>
      <c r="L103" s="1">
        <f t="shared" si="46"/>
        <v>17.28363163147643</v>
      </c>
      <c r="M103" s="1">
        <f t="shared" si="47"/>
        <v>-6.798768021642067</v>
      </c>
      <c r="N103" s="1">
        <f t="shared" si="73"/>
        <v>-1.6811526426194408</v>
      </c>
      <c r="O103" s="1">
        <f t="shared" si="48"/>
        <v>1.0341869808076585</v>
      </c>
      <c r="P103" s="4">
        <f t="shared" si="74"/>
        <v>1.0341869808076585</v>
      </c>
      <c r="Q103" s="5">
        <f t="shared" si="75"/>
        <v>59.25454922765591</v>
      </c>
      <c r="T103" s="12">
        <v>0.0154946</v>
      </c>
      <c r="U103">
        <f t="shared" si="67"/>
        <v>98</v>
      </c>
      <c r="V103">
        <f t="shared" si="49"/>
        <v>6157.521601035994</v>
      </c>
      <c r="W103">
        <f t="shared" si="50"/>
        <v>979.9999999999999</v>
      </c>
      <c r="X103" s="13">
        <f t="shared" si="51"/>
        <v>0.010480688971898827</v>
      </c>
      <c r="Y103" s="1">
        <f t="shared" si="52"/>
        <v>-39.59220334159014</v>
      </c>
      <c r="Z103" s="1">
        <f t="shared" si="53"/>
        <v>95.40833419941231</v>
      </c>
      <c r="AA103" s="1">
        <f t="shared" si="54"/>
        <v>-1.5603154459385766</v>
      </c>
      <c r="AB103" s="1">
        <f t="shared" si="55"/>
        <v>-1.5603154459385766</v>
      </c>
      <c r="AC103" s="1">
        <f t="shared" si="56"/>
        <v>-89.39948976135341</v>
      </c>
      <c r="AD103" s="1"/>
      <c r="AF103" s="1">
        <f t="shared" si="57"/>
        <v>0.45715302611618674</v>
      </c>
      <c r="AG103" s="13">
        <f t="shared" si="58"/>
        <v>0.010480688971898827</v>
      </c>
      <c r="AK103" s="1">
        <f t="shared" si="59"/>
        <v>-6.798768021642067</v>
      </c>
      <c r="AL103" s="1">
        <f t="shared" si="60"/>
        <v>-39.59220334159014</v>
      </c>
      <c r="AP103" s="1">
        <f t="shared" si="61"/>
        <v>1.0341869808076585</v>
      </c>
      <c r="AQ103" s="1">
        <f t="shared" si="62"/>
        <v>-1.5603154459385766</v>
      </c>
      <c r="AU103" s="1">
        <f t="shared" si="63"/>
        <v>59.25454922765591</v>
      </c>
      <c r="AV103" s="1">
        <f t="shared" si="64"/>
        <v>-89.39948976135341</v>
      </c>
    </row>
    <row r="104" spans="1:48" ht="13.5">
      <c r="A104">
        <f t="shared" si="65"/>
        <v>99</v>
      </c>
      <c r="B104">
        <f t="shared" si="42"/>
        <v>6220.35345410779</v>
      </c>
      <c r="C104">
        <f t="shared" si="68"/>
        <v>989.9999999999999</v>
      </c>
      <c r="D104" s="1">
        <f t="shared" si="69"/>
        <v>6.22035345410779</v>
      </c>
      <c r="E104" s="3">
        <f t="shared" si="43"/>
        <v>0.9375</v>
      </c>
      <c r="F104" s="1">
        <f t="shared" si="70"/>
        <v>0.9356500579015046</v>
      </c>
      <c r="G104" s="1">
        <f t="shared" si="44"/>
        <v>0.06434994209849543</v>
      </c>
      <c r="H104" s="1">
        <f t="shared" si="71"/>
        <v>-0.05886611205873202</v>
      </c>
      <c r="I104" s="1">
        <f t="shared" si="72"/>
        <v>0.08721315380715748</v>
      </c>
      <c r="J104" s="1">
        <f t="shared" si="45"/>
        <v>11.466160279115272</v>
      </c>
      <c r="K104" s="1">
        <f t="shared" si="66"/>
        <v>0.7166350174447045</v>
      </c>
      <c r="L104" s="1">
        <f t="shared" si="46"/>
        <v>21.188360164870836</v>
      </c>
      <c r="M104" s="1">
        <f t="shared" si="47"/>
        <v>-2.894039488247657</v>
      </c>
      <c r="N104" s="1">
        <f t="shared" si="73"/>
        <v>-0.914781119284152</v>
      </c>
      <c r="O104" s="1">
        <f t="shared" si="48"/>
        <v>0.740921705808268</v>
      </c>
      <c r="P104" s="4">
        <f t="shared" si="74"/>
        <v>0.740921705808268</v>
      </c>
      <c r="Q104" s="5">
        <f t="shared" si="75"/>
        <v>42.45168669244737</v>
      </c>
      <c r="T104" s="12">
        <v>0.0154946</v>
      </c>
      <c r="U104">
        <f t="shared" si="67"/>
        <v>99</v>
      </c>
      <c r="V104">
        <f t="shared" si="49"/>
        <v>6220.35345410779</v>
      </c>
      <c r="W104">
        <f t="shared" si="50"/>
        <v>989.9999999999999</v>
      </c>
      <c r="X104" s="13">
        <f t="shared" si="51"/>
        <v>0.010374834879930654</v>
      </c>
      <c r="Y104" s="1">
        <f t="shared" si="52"/>
        <v>-39.68037613097883</v>
      </c>
      <c r="Z104" s="1">
        <f t="shared" si="53"/>
        <v>96.38188863001857</v>
      </c>
      <c r="AA104" s="1">
        <f t="shared" si="54"/>
        <v>-1.5604213057862564</v>
      </c>
      <c r="AB104" s="1">
        <f t="shared" si="55"/>
        <v>-1.5604213057862564</v>
      </c>
      <c r="AC104" s="1">
        <f t="shared" si="56"/>
        <v>-89.40555508384536</v>
      </c>
      <c r="AD104" s="1"/>
      <c r="AF104" s="1">
        <f t="shared" si="57"/>
        <v>0.7166350174447045</v>
      </c>
      <c r="AG104" s="13">
        <f t="shared" si="58"/>
        <v>0.010374834879930654</v>
      </c>
      <c r="AK104" s="1">
        <f t="shared" si="59"/>
        <v>-2.894039488247657</v>
      </c>
      <c r="AL104" s="1">
        <f t="shared" si="60"/>
        <v>-39.68037613097883</v>
      </c>
      <c r="AP104" s="1">
        <f t="shared" si="61"/>
        <v>0.740921705808268</v>
      </c>
      <c r="AQ104" s="1">
        <f t="shared" si="62"/>
        <v>-1.5604213057862564</v>
      </c>
      <c r="AU104" s="1">
        <f t="shared" si="63"/>
        <v>42.45168669244737</v>
      </c>
      <c r="AV104" s="1">
        <f t="shared" si="64"/>
        <v>-89.40555508384536</v>
      </c>
    </row>
    <row r="105" spans="1:48" ht="13.5">
      <c r="A105">
        <f t="shared" si="65"/>
        <v>100</v>
      </c>
      <c r="B105">
        <f t="shared" si="42"/>
        <v>6283.185307179586</v>
      </c>
      <c r="C105">
        <f>B105/2/PI()</f>
        <v>999.9999999999999</v>
      </c>
      <c r="D105" s="1">
        <f>B105*0.001</f>
        <v>6.283185307179586</v>
      </c>
      <c r="E105" s="3">
        <f t="shared" si="43"/>
        <v>0.9375</v>
      </c>
      <c r="F105" s="1">
        <f>E105*COS(D105)</f>
        <v>0.9375</v>
      </c>
      <c r="G105" s="1">
        <f t="shared" si="44"/>
        <v>0.0625</v>
      </c>
      <c r="H105" s="1">
        <f>E105*SIN(D105)</f>
        <v>-2.2971533529536625E-16</v>
      </c>
      <c r="I105" s="1">
        <f>SQRT(G105^2+H105^2)</f>
        <v>0.0625</v>
      </c>
      <c r="J105" s="1">
        <f t="shared" si="45"/>
        <v>16</v>
      </c>
      <c r="K105" s="1">
        <f t="shared" si="66"/>
        <v>1</v>
      </c>
      <c r="L105" s="1">
        <f t="shared" si="46"/>
        <v>24.082399653118493</v>
      </c>
      <c r="M105" s="1">
        <f t="shared" si="47"/>
        <v>0</v>
      </c>
      <c r="N105" s="1">
        <f>H105/G105</f>
        <v>-3.67544536472586E-15</v>
      </c>
      <c r="O105" s="1">
        <f t="shared" si="48"/>
        <v>3.67544536472586E-15</v>
      </c>
      <c r="P105" s="4">
        <f>-ATAN2(G105,H105)</f>
        <v>3.67544536472586E-15</v>
      </c>
      <c r="Q105" s="5">
        <f>O105*360/2/PI()</f>
        <v>2.105875072297133E-13</v>
      </c>
      <c r="T105" s="12">
        <v>0.0154946</v>
      </c>
      <c r="U105">
        <f t="shared" si="67"/>
        <v>100</v>
      </c>
      <c r="V105">
        <f t="shared" si="49"/>
        <v>6283.185307179586</v>
      </c>
      <c r="W105">
        <f>V105/2/PI()</f>
        <v>999.9999999999999</v>
      </c>
      <c r="X105" s="13">
        <f t="shared" si="51"/>
        <v>0.010271097531381295</v>
      </c>
      <c r="Y105" s="1">
        <f t="shared" si="52"/>
        <v>-39.76766293651581</v>
      </c>
      <c r="Z105" s="1">
        <f t="shared" si="53"/>
        <v>97.35544306062482</v>
      </c>
      <c r="AA105" s="1">
        <f t="shared" si="54"/>
        <v>-1.5605250486626083</v>
      </c>
      <c r="AB105" s="1">
        <f t="shared" si="55"/>
        <v>-1.5605250486626083</v>
      </c>
      <c r="AC105" s="1">
        <f t="shared" si="56"/>
        <v>-89.41149911281488</v>
      </c>
      <c r="AD105" s="1"/>
      <c r="AF105" s="1">
        <f t="shared" si="57"/>
        <v>1</v>
      </c>
      <c r="AG105" s="13">
        <f t="shared" si="58"/>
        <v>0.010271097531381295</v>
      </c>
      <c r="AK105" s="1">
        <f t="shared" si="59"/>
        <v>0</v>
      </c>
      <c r="AL105" s="1">
        <f t="shared" si="60"/>
        <v>-39.76766293651581</v>
      </c>
      <c r="AP105" s="1">
        <f t="shared" si="61"/>
        <v>3.67544536472586E-15</v>
      </c>
      <c r="AQ105" s="1">
        <f t="shared" si="62"/>
        <v>-1.5605250486626083</v>
      </c>
      <c r="AU105" s="1">
        <f t="shared" si="63"/>
        <v>2.105875072297133E-13</v>
      </c>
      <c r="AV105" s="1">
        <f t="shared" si="64"/>
        <v>-89.41149911281488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2008-11-23T09:40:52Z</dcterms:modified>
  <cp:category/>
  <cp:version/>
  <cp:contentType/>
  <cp:contentStatus/>
</cp:coreProperties>
</file>