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11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<sst xmlns="http://schemas.openxmlformats.org/spreadsheetml/2006/main" count="102" uniqueCount="57">
  <si>
    <t>T=1ms</t>
  </si>
  <si>
    <t>ω</t>
  </si>
  <si>
    <t>f=ω/2π</t>
  </si>
  <si>
    <t>n</t>
  </si>
  <si>
    <t>[Hz]</t>
  </si>
  <si>
    <t>[dB]</t>
  </si>
  <si>
    <t>[rad]</t>
  </si>
  <si>
    <t>[deg]</t>
  </si>
  <si>
    <t>ωT</t>
  </si>
  <si>
    <t>A*cosωT</t>
  </si>
  <si>
    <t>1-A*cosωT</t>
  </si>
  <si>
    <t>A=e^(-T/τ)</t>
  </si>
  <si>
    <t>A*sinωT</t>
  </si>
  <si>
    <t>1/√</t>
  </si>
  <si>
    <t>ゲイン</t>
  </si>
  <si>
    <t>20*log10|1/√|</t>
  </si>
  <si>
    <t>Im/Re</t>
  </si>
  <si>
    <t>-atan(Im/Re)</t>
  </si>
  <si>
    <t>-atan2(Re,Im)</t>
  </si>
  <si>
    <t>-atan(Im/Re)*360/2π</t>
  </si>
  <si>
    <t>周波数</t>
  </si>
  <si>
    <t>参考</t>
  </si>
  <si>
    <t>使用関数変更</t>
  </si>
  <si>
    <t>実数部</t>
  </si>
  <si>
    <t>虚数部</t>
  </si>
  <si>
    <t>Im</t>
  </si>
  <si>
    <t>Re</t>
  </si>
  <si>
    <t>√{(Re)^2+(Im)^2}</t>
  </si>
  <si>
    <t>アナログ</t>
  </si>
  <si>
    <t>アナログ</t>
  </si>
  <si>
    <t>τ</t>
  </si>
  <si>
    <t>[s]</t>
  </si>
  <si>
    <t>アナログフィルタ　1/(1+sτ)</t>
  </si>
  <si>
    <t>ゲイン</t>
  </si>
  <si>
    <t>ディジタル</t>
  </si>
  <si>
    <t>ディジタル</t>
  </si>
  <si>
    <t>正規化</t>
  </si>
  <si>
    <t>正規化</t>
  </si>
  <si>
    <t>[dB]</t>
  </si>
  <si>
    <t>20*log10|1/√|</t>
  </si>
  <si>
    <t>ゲイン正規化</t>
  </si>
  <si>
    <t>ｹﾞｲﾝﾃﾞｨｼﾞﾀﾙ</t>
  </si>
  <si>
    <t>ｹﾞｲﾝｱﾅﾛｸﾞ</t>
  </si>
  <si>
    <t>比較</t>
  </si>
  <si>
    <t>ﾃﾞｨｼﾞﾀﾙと</t>
  </si>
  <si>
    <t>ｱﾅﾛｸﾞ</t>
  </si>
  <si>
    <t>時定数</t>
  </si>
  <si>
    <t>位相</t>
  </si>
  <si>
    <t>-atan(Im/Re)</t>
  </si>
  <si>
    <t>ｱﾅﾛｸﾞ[rad]</t>
  </si>
  <si>
    <t>ﾃﾞｨｼﾞﾀﾙ[rad]</t>
  </si>
  <si>
    <t>ｹﾞｲﾝﾃﾞｨｼﾞﾀﾙ[dB]</t>
  </si>
  <si>
    <t>ｹﾞｲﾝｱﾅﾛｸﾞ[dB]</t>
  </si>
  <si>
    <t>-atan(Im/Re)*360/2π</t>
  </si>
  <si>
    <t>ﾃﾞｨｼﾞﾀﾙ[deg]</t>
  </si>
  <si>
    <t>ｱﾅﾛｸﾞ[deg]</t>
  </si>
  <si>
    <t>=1-1/8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</si>
</sst>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00_ "/>
    <numFmt numFmtId="182" formatCode="0_ "/>
    <numFmt numFmtId="183" formatCode="0.0000000_ "/>
    <numFmt numFmtId="184" formatCode="0.000_ "/>
    <numFmt numFmtId="185" formatCode="0.00000000_ "/>
    <numFmt numFmtId="186" formatCode="0.0000000000_ "/>
    <numFmt numFmtId="187" formatCode="0.00000000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ＭＳ Ｐゴシック"/>
      <family val="3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0" fontId="0" fillId="0" borderId="0" xfId="0" applyAlignment="1" quotePrefix="1">
      <alignment vertical="center"/>
    </xf>
    <xf numFmtId="181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182" fontId="0" fillId="0" borderId="0" xfId="0" applyNumberFormat="1" applyAlignment="1">
      <alignment vertical="center"/>
    </xf>
    <xf numFmtId="0" fontId="0" fillId="33" borderId="0" xfId="0" applyFill="1" applyAlignment="1">
      <alignment vertical="center"/>
    </xf>
    <xf numFmtId="180" fontId="0" fillId="33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4" fontId="0" fillId="33" borderId="0" xfId="0" applyNumberFormat="1" applyFill="1" applyAlignment="1">
      <alignment vertical="center"/>
    </xf>
    <xf numFmtId="182" fontId="0" fillId="33" borderId="0" xfId="0" applyNumberFormat="1" applyFill="1" applyAlignment="1">
      <alignment vertical="center"/>
    </xf>
    <xf numFmtId="184" fontId="0" fillId="0" borderId="0" xfId="0" applyNumberFormat="1" applyAlignment="1">
      <alignment vertical="center"/>
    </xf>
    <xf numFmtId="0" fontId="40" fillId="0" borderId="0" xfId="0" applyFont="1" applyAlignment="1">
      <alignment vertical="center"/>
    </xf>
    <xf numFmtId="184" fontId="0" fillId="33" borderId="0" xfId="0" applyNumberFormat="1" applyFill="1" applyAlignment="1">
      <alignment vertical="center"/>
    </xf>
    <xf numFmtId="11" fontId="0" fillId="0" borderId="0" xfId="0" applyNumberFormat="1" applyAlignment="1">
      <alignment vertical="center"/>
    </xf>
    <xf numFmtId="187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[°]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-atan(Im/Re)*360/2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π</a:t>
            </a:r>
          </a:p>
        </c:rich>
      </c:tx>
      <c:layout>
        <c:manualLayout>
          <c:xMode val="factor"/>
          <c:yMode val="factor"/>
          <c:x val="-0.008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2655"/>
          <c:w val="0.7485"/>
          <c:h val="0.64875"/>
        </c:manualLayout>
      </c:layout>
      <c:lineChart>
        <c:grouping val="standard"/>
        <c:varyColors val="0"/>
        <c:ser>
          <c:idx val="0"/>
          <c:order val="0"/>
          <c:tx>
            <c:strRef>
              <c:f>Sheet1!$Q$4</c:f>
              <c:strCache>
                <c:ptCount val="1"/>
                <c:pt idx="0">
                  <c:v>-atan(Im/Re)*360/2π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Sheet1!$Q$5:$Q$25</c:f>
              <c:numCache/>
            </c:numRef>
          </c:val>
          <c:smooth val="0"/>
        </c:ser>
        <c:marker val="1"/>
        <c:axId val="13413613"/>
        <c:axId val="53613654"/>
      </c:lineChart>
      <c:catAx>
        <c:axId val="13413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011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613654"/>
        <c:crosses val="autoZero"/>
        <c:auto val="1"/>
        <c:lblOffset val="100"/>
        <c:tickLblSkip val="2"/>
        <c:noMultiLvlLbl val="0"/>
      </c:catAx>
      <c:valAx>
        <c:axId val="536136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136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2"/>
          <c:y val="0.527"/>
          <c:w val="0.2365"/>
          <c:h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[rad]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6075"/>
          <c:w val="0.78775"/>
          <c:h val="0.74875"/>
        </c:manualLayout>
      </c:layout>
      <c:lineChart>
        <c:grouping val="standard"/>
        <c:varyColors val="0"/>
        <c:ser>
          <c:idx val="0"/>
          <c:order val="0"/>
          <c:tx>
            <c:strRef>
              <c:f>Sheet1!$AP$4</c:f>
              <c:strCache>
                <c:ptCount val="1"/>
                <c:pt idx="0">
                  <c:v>ﾃﾞｨｼﾞﾀﾙ[rad]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Sheet1!$AP$5:$AP$105</c:f>
              <c:numCache/>
            </c:numRef>
          </c:val>
          <c:smooth val="0"/>
        </c:ser>
        <c:ser>
          <c:idx val="1"/>
          <c:order val="1"/>
          <c:tx>
            <c:strRef>
              <c:f>Sheet1!$AQ$4</c:f>
              <c:strCache>
                <c:ptCount val="1"/>
                <c:pt idx="0">
                  <c:v>ｱﾅﾛｸﾞ[rad]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Sheet1!$AQ$5:$AQ$105</c:f>
              <c:numCache/>
            </c:numRef>
          </c:val>
          <c:smooth val="0"/>
        </c:ser>
        <c:marker val="1"/>
        <c:axId val="59225175"/>
        <c:axId val="63264528"/>
      </c:lineChart>
      <c:catAx>
        <c:axId val="59225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264528"/>
        <c:crosses val="autoZero"/>
        <c:auto val="1"/>
        <c:lblOffset val="20"/>
        <c:tickLblSkip val="10"/>
        <c:tickMarkSkip val="10"/>
        <c:noMultiLvlLbl val="0"/>
      </c:catAx>
      <c:valAx>
        <c:axId val="63264528"/>
        <c:scaling>
          <c:orientation val="minMax"/>
          <c:max val="1.57"/>
          <c:min val="-1.5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25175"/>
        <c:crossesAt val="1"/>
        <c:crossBetween val="between"/>
        <c:dispUnits/>
        <c:majorUnit val="0.785"/>
        <c:minorUnit val="0.78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7"/>
          <c:y val="0.4875"/>
          <c:w val="0.20175"/>
          <c:h val="0.39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[deg]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24525"/>
          <c:w val="0.756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Sheet1!$AU$4</c:f>
              <c:strCache>
                <c:ptCount val="1"/>
                <c:pt idx="0">
                  <c:v>ﾃﾞｨｼﾞﾀﾙ[deg]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Sheet1!$AU$5:$AU$25</c:f>
              <c:numCache/>
            </c:numRef>
          </c:val>
          <c:smooth val="0"/>
        </c:ser>
        <c:ser>
          <c:idx val="1"/>
          <c:order val="1"/>
          <c:tx>
            <c:strRef>
              <c:f>Sheet1!$AV$4</c:f>
              <c:strCache>
                <c:ptCount val="1"/>
                <c:pt idx="0">
                  <c:v>ｱﾅﾛｸﾞ[deg]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Sheet1!$AV$5:$AV$25</c:f>
              <c:numCache/>
            </c:numRef>
          </c:val>
          <c:smooth val="0"/>
        </c:ser>
        <c:marker val="1"/>
        <c:axId val="32509841"/>
        <c:axId val="24153114"/>
      </c:lineChart>
      <c:catAx>
        <c:axId val="325098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2795"/>
              <c:y val="0.02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153114"/>
        <c:crosses val="autoZero"/>
        <c:auto val="1"/>
        <c:lblOffset val="100"/>
        <c:tickLblSkip val="2"/>
        <c:noMultiLvlLbl val="0"/>
      </c:catAx>
      <c:valAx>
        <c:axId val="24153114"/>
        <c:scaling>
          <c:orientation val="minMax"/>
          <c:min val="-9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098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"/>
          <c:y val="0.4875"/>
          <c:w val="0.20575"/>
          <c:h val="0.39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[deg]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6075"/>
          <c:w val="0.788"/>
          <c:h val="0.7535"/>
        </c:manualLayout>
      </c:layout>
      <c:lineChart>
        <c:grouping val="standard"/>
        <c:varyColors val="0"/>
        <c:ser>
          <c:idx val="0"/>
          <c:order val="0"/>
          <c:tx>
            <c:strRef>
              <c:f>Sheet1!$AU$4</c:f>
              <c:strCache>
                <c:ptCount val="1"/>
                <c:pt idx="0">
                  <c:v>ﾃﾞｨｼﾞﾀﾙ[deg]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Sheet1!$AU$5:$AU$105</c:f>
              <c:numCache/>
            </c:numRef>
          </c:val>
          <c:smooth val="0"/>
        </c:ser>
        <c:ser>
          <c:idx val="1"/>
          <c:order val="1"/>
          <c:tx>
            <c:strRef>
              <c:f>Sheet1!$AV$4</c:f>
              <c:strCache>
                <c:ptCount val="1"/>
                <c:pt idx="0">
                  <c:v>ｱﾅﾛｸﾞ[deg]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Sheet1!$AV$5:$AV$105</c:f>
              <c:numCache/>
            </c:numRef>
          </c:val>
          <c:smooth val="0"/>
        </c:ser>
        <c:marker val="1"/>
        <c:axId val="16051435"/>
        <c:axId val="10245188"/>
      </c:lineChart>
      <c:catAx>
        <c:axId val="16051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00475"/>
              <c:y val="-0.03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245188"/>
        <c:crosses val="autoZero"/>
        <c:auto val="1"/>
        <c:lblOffset val="100"/>
        <c:tickLblSkip val="10"/>
        <c:tickMarkSkip val="10"/>
        <c:noMultiLvlLbl val="0"/>
      </c:catAx>
      <c:valAx>
        <c:axId val="10245188"/>
        <c:scaling>
          <c:orientation val="minMax"/>
          <c:max val="90"/>
          <c:min val="-9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51435"/>
        <c:crossesAt val="1"/>
        <c:crossBetween val="between"/>
        <c:dispUnits/>
        <c:majorUnit val="3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25"/>
          <c:y val="0.4875"/>
          <c:w val="0.2035"/>
          <c:h val="0.36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ゲイン特性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　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1/√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30125"/>
          <c:w val="0.75375"/>
          <c:h val="0.584"/>
        </c:manualLayout>
      </c:layout>
      <c:lineChart>
        <c:grouping val="standard"/>
        <c:varyColors val="0"/>
        <c:ser>
          <c:idx val="0"/>
          <c:order val="0"/>
          <c:tx>
            <c:strRef>
              <c:f>Sheet1!$J$4</c:f>
              <c:strCache>
                <c:ptCount val="1"/>
                <c:pt idx="0">
                  <c:v>1/√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Sheet1!$J$5:$J$25</c:f>
              <c:numCache/>
            </c:numRef>
          </c:val>
          <c:smooth val="0"/>
        </c:ser>
        <c:marker val="1"/>
        <c:axId val="12760839"/>
        <c:axId val="47738688"/>
      </c:lineChart>
      <c:catAx>
        <c:axId val="12760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738688"/>
        <c:crosses val="autoZero"/>
        <c:auto val="1"/>
        <c:lblOffset val="100"/>
        <c:tickLblSkip val="2"/>
        <c:noMultiLvlLbl val="0"/>
      </c:catAx>
      <c:valAx>
        <c:axId val="477386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7608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15"/>
          <c:y val="0.58775"/>
          <c:w val="0.167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　ゲイン特性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[dB]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　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20*log10|1/√|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2655"/>
          <c:w val="0.769"/>
          <c:h val="0.6885"/>
        </c:manualLayout>
      </c:layout>
      <c:lineChart>
        <c:grouping val="standard"/>
        <c:varyColors val="0"/>
        <c:ser>
          <c:idx val="0"/>
          <c:order val="0"/>
          <c:tx>
            <c:strRef>
              <c:f>Sheet1!$L$4</c:f>
              <c:strCache>
                <c:ptCount val="1"/>
                <c:pt idx="0">
                  <c:v>20*log10|1/√|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Sheet1!$L$5:$L$25</c:f>
              <c:numCache/>
            </c:numRef>
          </c:val>
          <c:smooth val="0"/>
        </c:ser>
        <c:marker val="1"/>
        <c:axId val="26995009"/>
        <c:axId val="41628490"/>
      </c:lineChart>
      <c:catAx>
        <c:axId val="26995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014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628490"/>
        <c:crosses val="autoZero"/>
        <c:auto val="1"/>
        <c:lblOffset val="100"/>
        <c:tickLblSkip val="2"/>
        <c:noMultiLvlLbl val="0"/>
      </c:catAx>
      <c:valAx>
        <c:axId val="416284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950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5"/>
          <c:y val="0.3155"/>
          <c:w val="0.24775"/>
          <c:h val="0.27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　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[rad]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-atan(Im/Re)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26575"/>
          <c:w val="0.70675"/>
          <c:h val="0.7245"/>
        </c:manualLayout>
      </c:layout>
      <c:lineChart>
        <c:grouping val="standard"/>
        <c:varyColors val="0"/>
        <c:ser>
          <c:idx val="0"/>
          <c:order val="0"/>
          <c:tx>
            <c:strRef>
              <c:f>Sheet1!$O$4</c:f>
              <c:strCache>
                <c:ptCount val="1"/>
                <c:pt idx="0">
                  <c:v>-atan(Im/Re)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Sheet1!$O$5:$O$25</c:f>
              <c:numCache/>
            </c:numRef>
          </c:val>
          <c:smooth val="0"/>
        </c:ser>
        <c:marker val="1"/>
        <c:axId val="39112091"/>
        <c:axId val="16464500"/>
      </c:lineChart>
      <c:catAx>
        <c:axId val="39112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464500"/>
        <c:crosses val="autoZero"/>
        <c:auto val="1"/>
        <c:lblOffset val="100"/>
        <c:tickLblSkip val="2"/>
        <c:noMultiLvlLbl val="0"/>
      </c:catAx>
      <c:valAx>
        <c:axId val="16464500"/>
        <c:scaling>
          <c:orientation val="minMax"/>
          <c:max val="0"/>
          <c:min val="-1.5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12091"/>
        <c:crossesAt val="1"/>
        <c:crossBetween val="between"/>
        <c:dispUnits/>
        <c:majorUnit val="0.31400000000000006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35"/>
          <c:y val="0.58425"/>
          <c:w val="0.2422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ゲイン特性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6075"/>
          <c:w val="0.81075"/>
          <c:h val="0.7095"/>
        </c:manualLayout>
      </c:layout>
      <c:lineChart>
        <c:grouping val="standard"/>
        <c:varyColors val="0"/>
        <c:ser>
          <c:idx val="0"/>
          <c:order val="0"/>
          <c:tx>
            <c:strRef>
              <c:f>Sheet1!$AF$4</c:f>
              <c:strCache>
                <c:ptCount val="1"/>
                <c:pt idx="0">
                  <c:v>ｹﾞｲﾝﾃﾞｨｼﾞﾀﾙ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Sheet1!$W$5:$W$25</c:f>
              <c:numCache/>
            </c:numRef>
          </c:cat>
          <c:val>
            <c:numRef>
              <c:f>Sheet1!$AF$5:$AF$25</c:f>
              <c:numCache/>
            </c:numRef>
          </c:val>
          <c:smooth val="0"/>
        </c:ser>
        <c:ser>
          <c:idx val="1"/>
          <c:order val="1"/>
          <c:tx>
            <c:strRef>
              <c:f>Sheet1!$AG$4</c:f>
              <c:strCache>
                <c:ptCount val="1"/>
                <c:pt idx="0">
                  <c:v>ｹﾞｲﾝｱﾅﾛｸﾞ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Sheet1!$W$5:$W$25</c:f>
              <c:numCache/>
            </c:numRef>
          </c:cat>
          <c:val>
            <c:numRef>
              <c:f>Sheet1!$AG$5:$AG$25</c:f>
              <c:numCache/>
            </c:numRef>
          </c:val>
          <c:smooth val="0"/>
        </c:ser>
        <c:marker val="1"/>
        <c:axId val="13962773"/>
        <c:axId val="58556094"/>
      </c:lineChart>
      <c:catAx>
        <c:axId val="13962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556094"/>
        <c:crosses val="autoZero"/>
        <c:auto val="1"/>
        <c:lblOffset val="100"/>
        <c:tickLblSkip val="2"/>
        <c:tickMarkSkip val="2"/>
        <c:noMultiLvlLbl val="0"/>
      </c:catAx>
      <c:valAx>
        <c:axId val="585560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9627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25"/>
          <c:y val="0.4085"/>
          <c:w val="0.18475"/>
          <c:h val="0.39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ゲイン特性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6075"/>
          <c:w val="0.77475"/>
          <c:h val="0.7005"/>
        </c:manualLayout>
      </c:layout>
      <c:lineChart>
        <c:grouping val="standard"/>
        <c:varyColors val="0"/>
        <c:ser>
          <c:idx val="0"/>
          <c:order val="0"/>
          <c:tx>
            <c:strRef>
              <c:f>Sheet1!$AF$4</c:f>
              <c:strCache>
                <c:ptCount val="1"/>
                <c:pt idx="0">
                  <c:v>ｹﾞｲﾝﾃﾞｨｼﾞﾀﾙ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Sheet1!$AF$5:$AF$105</c:f>
              <c:numCache/>
            </c:numRef>
          </c:val>
          <c:smooth val="0"/>
        </c:ser>
        <c:ser>
          <c:idx val="1"/>
          <c:order val="1"/>
          <c:tx>
            <c:strRef>
              <c:f>Sheet1!$AG$4</c:f>
              <c:strCache>
                <c:ptCount val="1"/>
                <c:pt idx="0">
                  <c:v>ｹﾞｲﾝｱﾅﾛｸﾞ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Sheet1!$AG$5:$AG$105</c:f>
              <c:numCache/>
            </c:numRef>
          </c:val>
          <c:smooth val="0"/>
        </c:ser>
        <c:marker val="1"/>
        <c:axId val="57242799"/>
        <c:axId val="45423144"/>
      </c:lineChart>
      <c:catAx>
        <c:axId val="57242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423144"/>
        <c:crosses val="autoZero"/>
        <c:auto val="1"/>
        <c:lblOffset val="100"/>
        <c:tickLblSkip val="10"/>
        <c:tickMarkSkip val="10"/>
        <c:noMultiLvlLbl val="0"/>
      </c:catAx>
      <c:valAx>
        <c:axId val="454231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2427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4"/>
          <c:y val="0.33325"/>
          <c:w val="0.18175"/>
          <c:h val="0.44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ゲイン特性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[dB]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9"/>
          <c:w val="0.807"/>
          <c:h val="0.80025"/>
        </c:manualLayout>
      </c:layout>
      <c:lineChart>
        <c:grouping val="standard"/>
        <c:varyColors val="0"/>
        <c:ser>
          <c:idx val="0"/>
          <c:order val="0"/>
          <c:tx>
            <c:strRef>
              <c:f>Sheet1!$AK$4</c:f>
              <c:strCache>
                <c:ptCount val="1"/>
                <c:pt idx="0">
                  <c:v>ｹﾞｲﾝﾃﾞｨｼﾞﾀﾙ[dB]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Sheet1!$AK$5:$AK$105</c:f>
              <c:numCache/>
            </c:numRef>
          </c:val>
          <c:smooth val="0"/>
        </c:ser>
        <c:ser>
          <c:idx val="1"/>
          <c:order val="1"/>
          <c:tx>
            <c:strRef>
              <c:f>Sheet1!$AL$4</c:f>
              <c:strCache>
                <c:ptCount val="1"/>
                <c:pt idx="0">
                  <c:v>ｹﾞｲﾝｱﾅﾛｸﾞ[dB]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Sheet1!$AL$5:$AL$105</c:f>
              <c:numCache/>
            </c:numRef>
          </c:val>
          <c:smooth val="0"/>
        </c:ser>
        <c:marker val="1"/>
        <c:axId val="6155113"/>
        <c:axId val="55396018"/>
      </c:lineChart>
      <c:catAx>
        <c:axId val="61551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264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396018"/>
        <c:crosses val="autoZero"/>
        <c:auto val="1"/>
        <c:lblOffset val="100"/>
        <c:tickLblSkip val="10"/>
        <c:tickMarkSkip val="10"/>
        <c:noMultiLvlLbl val="0"/>
      </c:catAx>
      <c:valAx>
        <c:axId val="553960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51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25"/>
          <c:y val="0.35125"/>
          <c:w val="0.19025"/>
          <c:h val="0.50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ゲイン特性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[dB]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2145"/>
          <c:w val="0.79075"/>
          <c:h val="0.77575"/>
        </c:manualLayout>
      </c:layout>
      <c:lineChart>
        <c:grouping val="standard"/>
        <c:varyColors val="0"/>
        <c:ser>
          <c:idx val="0"/>
          <c:order val="0"/>
          <c:tx>
            <c:strRef>
              <c:f>Sheet1!$AK$4</c:f>
              <c:strCache>
                <c:ptCount val="1"/>
                <c:pt idx="0">
                  <c:v>ｹﾞｲﾝﾃﾞｨｼﾞﾀﾙ[dB]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Sheet1!$AK$5:$AK$25</c:f>
              <c:numCache/>
            </c:numRef>
          </c:val>
          <c:smooth val="0"/>
        </c:ser>
        <c:ser>
          <c:idx val="1"/>
          <c:order val="1"/>
          <c:tx>
            <c:strRef>
              <c:f>Sheet1!$AL$4</c:f>
              <c:strCache>
                <c:ptCount val="1"/>
                <c:pt idx="0">
                  <c:v>ｹﾞｲﾝｱﾅﾛｸﾞ[dB]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Sheet1!$AL$5:$AL$25</c:f>
              <c:numCache/>
            </c:numRef>
          </c:val>
          <c:smooth val="0"/>
        </c:ser>
        <c:marker val="1"/>
        <c:axId val="28802115"/>
        <c:axId val="57892444"/>
      </c:lineChart>
      <c:catAx>
        <c:axId val="288021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27325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892444"/>
        <c:crosses val="autoZero"/>
        <c:auto val="1"/>
        <c:lblOffset val="100"/>
        <c:tickLblSkip val="2"/>
        <c:tickMarkSkip val="2"/>
        <c:noMultiLvlLbl val="0"/>
      </c:catAx>
      <c:valAx>
        <c:axId val="578924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8021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25"/>
          <c:y val="0.35125"/>
          <c:w val="0.18475"/>
          <c:h val="0.53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[rad]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22125"/>
          <c:w val="0.755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Sheet1!$AP$4</c:f>
              <c:strCache>
                <c:ptCount val="1"/>
                <c:pt idx="0">
                  <c:v>ﾃﾞｨｼﾞﾀﾙ[rad]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Sheet1!$AP$5:$AP$25</c:f>
              <c:numCache/>
            </c:numRef>
          </c:val>
          <c:smooth val="0"/>
        </c:ser>
        <c:ser>
          <c:idx val="1"/>
          <c:order val="1"/>
          <c:tx>
            <c:strRef>
              <c:f>Sheet1!$AQ$4</c:f>
              <c:strCache>
                <c:ptCount val="1"/>
                <c:pt idx="0">
                  <c:v>ｱﾅﾛｸﾞ[rad]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Sheet1!$AQ$5:$AQ$25</c:f>
              <c:numCache/>
            </c:numRef>
          </c:val>
          <c:smooth val="0"/>
        </c:ser>
        <c:marker val="1"/>
        <c:axId val="51269949"/>
        <c:axId val="58776358"/>
      </c:lineChart>
      <c:catAx>
        <c:axId val="51269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272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776358"/>
        <c:crosses val="autoZero"/>
        <c:auto val="1"/>
        <c:lblOffset val="100"/>
        <c:tickLblSkip val="2"/>
        <c:tickMarkSkip val="2"/>
        <c:noMultiLvlLbl val="0"/>
      </c:catAx>
      <c:valAx>
        <c:axId val="58776358"/>
        <c:scaling>
          <c:orientation val="minMax"/>
          <c:max val="0"/>
          <c:min val="-1.5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269949"/>
        <c:crossesAt val="1"/>
        <c:crossBetween val="between"/>
        <c:dispUnits/>
        <c:majorUnit val="0.785"/>
        <c:minorUnit val="0.78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225"/>
          <c:y val="0.4875"/>
          <c:w val="0.2035"/>
          <c:h val="0.37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476250</xdr:colOff>
      <xdr:row>25</xdr:row>
      <xdr:rowOff>114300</xdr:rowOff>
    </xdr:from>
    <xdr:to>
      <xdr:col>18</xdr:col>
      <xdr:colOff>161925</xdr:colOff>
      <xdr:row>41</xdr:row>
      <xdr:rowOff>114300</xdr:rowOff>
    </xdr:to>
    <xdr:graphicFrame>
      <xdr:nvGraphicFramePr>
        <xdr:cNvPr id="1" name="グラフ 8"/>
        <xdr:cNvGraphicFramePr/>
      </xdr:nvGraphicFramePr>
      <xdr:xfrm>
        <a:off x="10534650" y="4400550"/>
        <a:ext cx="30384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25</xdr:row>
      <xdr:rowOff>95250</xdr:rowOff>
    </xdr:from>
    <xdr:to>
      <xdr:col>4</xdr:col>
      <xdr:colOff>781050</xdr:colOff>
      <xdr:row>41</xdr:row>
      <xdr:rowOff>95250</xdr:rowOff>
    </xdr:to>
    <xdr:graphicFrame>
      <xdr:nvGraphicFramePr>
        <xdr:cNvPr id="2" name="グラフ 9"/>
        <xdr:cNvGraphicFramePr/>
      </xdr:nvGraphicFramePr>
      <xdr:xfrm>
        <a:off x="171450" y="4381500"/>
        <a:ext cx="3048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38100</xdr:colOff>
      <xdr:row>25</xdr:row>
      <xdr:rowOff>95250</xdr:rowOff>
    </xdr:from>
    <xdr:to>
      <xdr:col>8</xdr:col>
      <xdr:colOff>247650</xdr:colOff>
      <xdr:row>41</xdr:row>
      <xdr:rowOff>95250</xdr:rowOff>
    </xdr:to>
    <xdr:graphicFrame>
      <xdr:nvGraphicFramePr>
        <xdr:cNvPr id="3" name="グラフ 10"/>
        <xdr:cNvGraphicFramePr/>
      </xdr:nvGraphicFramePr>
      <xdr:xfrm>
        <a:off x="3276600" y="4381500"/>
        <a:ext cx="29908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523875</xdr:colOff>
      <xdr:row>25</xdr:row>
      <xdr:rowOff>133350</xdr:rowOff>
    </xdr:from>
    <xdr:to>
      <xdr:col>12</xdr:col>
      <xdr:colOff>400050</xdr:colOff>
      <xdr:row>41</xdr:row>
      <xdr:rowOff>133350</xdr:rowOff>
    </xdr:to>
    <xdr:graphicFrame>
      <xdr:nvGraphicFramePr>
        <xdr:cNvPr id="4" name="グラフ 7"/>
        <xdr:cNvGraphicFramePr/>
      </xdr:nvGraphicFramePr>
      <xdr:xfrm>
        <a:off x="6543675" y="4419600"/>
        <a:ext cx="30003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30</xdr:col>
      <xdr:colOff>76200</xdr:colOff>
      <xdr:row>7</xdr:row>
      <xdr:rowOff>47625</xdr:rowOff>
    </xdr:from>
    <xdr:to>
      <xdr:col>35</xdr:col>
      <xdr:colOff>85725</xdr:colOff>
      <xdr:row>23</xdr:row>
      <xdr:rowOff>47625</xdr:rowOff>
    </xdr:to>
    <xdr:graphicFrame>
      <xdr:nvGraphicFramePr>
        <xdr:cNvPr id="5" name="グラフ 5"/>
        <xdr:cNvGraphicFramePr/>
      </xdr:nvGraphicFramePr>
      <xdr:xfrm>
        <a:off x="22231350" y="1247775"/>
        <a:ext cx="3057525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30</xdr:col>
      <xdr:colOff>76200</xdr:colOff>
      <xdr:row>24</xdr:row>
      <xdr:rowOff>95250</xdr:rowOff>
    </xdr:from>
    <xdr:to>
      <xdr:col>35</xdr:col>
      <xdr:colOff>85725</xdr:colOff>
      <xdr:row>40</xdr:row>
      <xdr:rowOff>95250</xdr:rowOff>
    </xdr:to>
    <xdr:graphicFrame>
      <xdr:nvGraphicFramePr>
        <xdr:cNvPr id="6" name="グラフ 6"/>
        <xdr:cNvGraphicFramePr/>
      </xdr:nvGraphicFramePr>
      <xdr:xfrm>
        <a:off x="22231350" y="4210050"/>
        <a:ext cx="305752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35</xdr:col>
      <xdr:colOff>352425</xdr:colOff>
      <xdr:row>24</xdr:row>
      <xdr:rowOff>95250</xdr:rowOff>
    </xdr:from>
    <xdr:to>
      <xdr:col>40</xdr:col>
      <xdr:colOff>95250</xdr:colOff>
      <xdr:row>40</xdr:row>
      <xdr:rowOff>95250</xdr:rowOff>
    </xdr:to>
    <xdr:graphicFrame>
      <xdr:nvGraphicFramePr>
        <xdr:cNvPr id="7" name="グラフ 7"/>
        <xdr:cNvGraphicFramePr/>
      </xdr:nvGraphicFramePr>
      <xdr:xfrm>
        <a:off x="25555575" y="4210050"/>
        <a:ext cx="30480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35</xdr:col>
      <xdr:colOff>342900</xdr:colOff>
      <xdr:row>7</xdr:row>
      <xdr:rowOff>38100</xdr:rowOff>
    </xdr:from>
    <xdr:to>
      <xdr:col>40</xdr:col>
      <xdr:colOff>85725</xdr:colOff>
      <xdr:row>23</xdr:row>
      <xdr:rowOff>38100</xdr:rowOff>
    </xdr:to>
    <xdr:graphicFrame>
      <xdr:nvGraphicFramePr>
        <xdr:cNvPr id="8" name="グラフ 8"/>
        <xdr:cNvGraphicFramePr/>
      </xdr:nvGraphicFramePr>
      <xdr:xfrm>
        <a:off x="25546050" y="1238250"/>
        <a:ext cx="30480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41</xdr:col>
      <xdr:colOff>57150</xdr:colOff>
      <xdr:row>6</xdr:row>
      <xdr:rowOff>114300</xdr:rowOff>
    </xdr:from>
    <xdr:to>
      <xdr:col>45</xdr:col>
      <xdr:colOff>190500</xdr:colOff>
      <xdr:row>22</xdr:row>
      <xdr:rowOff>114300</xdr:rowOff>
    </xdr:to>
    <xdr:graphicFrame>
      <xdr:nvGraphicFramePr>
        <xdr:cNvPr id="9" name="グラフ 9"/>
        <xdr:cNvGraphicFramePr/>
      </xdr:nvGraphicFramePr>
      <xdr:xfrm>
        <a:off x="29175075" y="1143000"/>
        <a:ext cx="3000375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41</xdr:col>
      <xdr:colOff>57150</xdr:colOff>
      <xdr:row>25</xdr:row>
      <xdr:rowOff>133350</xdr:rowOff>
    </xdr:from>
    <xdr:to>
      <xdr:col>45</xdr:col>
      <xdr:colOff>219075</xdr:colOff>
      <xdr:row>41</xdr:row>
      <xdr:rowOff>133350</xdr:rowOff>
    </xdr:to>
    <xdr:graphicFrame>
      <xdr:nvGraphicFramePr>
        <xdr:cNvPr id="10" name="グラフ 10"/>
        <xdr:cNvGraphicFramePr/>
      </xdr:nvGraphicFramePr>
      <xdr:xfrm>
        <a:off x="29175075" y="4419600"/>
        <a:ext cx="302895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46</xdr:col>
      <xdr:colOff>142875</xdr:colOff>
      <xdr:row>6</xdr:row>
      <xdr:rowOff>142875</xdr:rowOff>
    </xdr:from>
    <xdr:to>
      <xdr:col>49</xdr:col>
      <xdr:colOff>371475</xdr:colOff>
      <xdr:row>22</xdr:row>
      <xdr:rowOff>142875</xdr:rowOff>
    </xdr:to>
    <xdr:graphicFrame>
      <xdr:nvGraphicFramePr>
        <xdr:cNvPr id="11" name="グラフ 11"/>
        <xdr:cNvGraphicFramePr/>
      </xdr:nvGraphicFramePr>
      <xdr:xfrm>
        <a:off x="32737425" y="1171575"/>
        <a:ext cx="30099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46</xdr:col>
      <xdr:colOff>133350</xdr:colOff>
      <xdr:row>26</xdr:row>
      <xdr:rowOff>38100</xdr:rowOff>
    </xdr:from>
    <xdr:to>
      <xdr:col>49</xdr:col>
      <xdr:colOff>400050</xdr:colOff>
      <xdr:row>42</xdr:row>
      <xdr:rowOff>38100</xdr:rowOff>
    </xdr:to>
    <xdr:graphicFrame>
      <xdr:nvGraphicFramePr>
        <xdr:cNvPr id="12" name="グラフ 12"/>
        <xdr:cNvGraphicFramePr/>
      </xdr:nvGraphicFramePr>
      <xdr:xfrm>
        <a:off x="32727900" y="4495800"/>
        <a:ext cx="304800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05"/>
  <sheetViews>
    <sheetView tabSelected="1" zoomScalePageLayoutView="0" workbookViewId="0" topLeftCell="AB1">
      <selection activeCell="AY26" sqref="AY26"/>
    </sheetView>
  </sheetViews>
  <sheetFormatPr defaultColWidth="9.140625" defaultRowHeight="15"/>
  <cols>
    <col min="5" max="5" width="12.00390625" style="0" customWidth="1"/>
    <col min="6" max="6" width="12.57421875" style="0" customWidth="1"/>
    <col min="7" max="8" width="14.57421875" style="0" customWidth="1"/>
    <col min="9" max="9" width="16.8515625" style="0" customWidth="1"/>
    <col min="10" max="11" width="8.140625" style="0" customWidth="1"/>
    <col min="12" max="13" width="13.7109375" style="0" customWidth="1"/>
    <col min="15" max="15" width="10.421875" style="0" customWidth="1"/>
    <col min="16" max="16" width="12.57421875" style="0" customWidth="1"/>
    <col min="18" max="18" width="9.00390625" style="0" customWidth="1"/>
    <col min="20" max="20" width="13.8515625" style="0" bestFit="1" customWidth="1"/>
    <col min="25" max="25" width="12.57421875" style="0" customWidth="1"/>
    <col min="29" max="29" width="18.7109375" style="0" customWidth="1"/>
    <col min="30" max="30" width="12.8515625" style="0" customWidth="1"/>
    <col min="37" max="37" width="13.00390625" style="0" customWidth="1"/>
    <col min="42" max="42" width="12.57421875" style="0" customWidth="1"/>
    <col min="43" max="43" width="12.140625" style="0" customWidth="1"/>
    <col min="47" max="47" width="18.140625" style="0" customWidth="1"/>
    <col min="48" max="48" width="14.421875" style="0" customWidth="1"/>
  </cols>
  <sheetData>
    <row r="1" spans="12:38" ht="13.5">
      <c r="L1" t="s">
        <v>35</v>
      </c>
      <c r="M1" t="s">
        <v>35</v>
      </c>
      <c r="O1" t="s">
        <v>47</v>
      </c>
      <c r="P1" t="s">
        <v>21</v>
      </c>
      <c r="Q1" t="s">
        <v>47</v>
      </c>
      <c r="T1" s="12" t="s">
        <v>32</v>
      </c>
      <c r="Y1" t="s">
        <v>29</v>
      </c>
      <c r="AA1" t="s">
        <v>47</v>
      </c>
      <c r="AC1" t="s">
        <v>47</v>
      </c>
      <c r="AE1" s="12" t="s">
        <v>43</v>
      </c>
      <c r="AF1" t="s">
        <v>36</v>
      </c>
      <c r="AK1" t="s">
        <v>39</v>
      </c>
      <c r="AL1" t="s">
        <v>39</v>
      </c>
    </row>
    <row r="2" spans="2:48" ht="13.5">
      <c r="B2" t="s">
        <v>0</v>
      </c>
      <c r="C2" t="s">
        <v>20</v>
      </c>
      <c r="E2" s="2" t="s">
        <v>56</v>
      </c>
      <c r="G2" t="s">
        <v>23</v>
      </c>
      <c r="H2" t="s">
        <v>24</v>
      </c>
      <c r="J2" t="s">
        <v>35</v>
      </c>
      <c r="K2" t="s">
        <v>35</v>
      </c>
      <c r="L2" t="s">
        <v>14</v>
      </c>
      <c r="M2" t="s">
        <v>40</v>
      </c>
      <c r="O2" t="s">
        <v>35</v>
      </c>
      <c r="P2" t="s">
        <v>22</v>
      </c>
      <c r="Q2" t="s">
        <v>35</v>
      </c>
      <c r="T2" t="s">
        <v>46</v>
      </c>
      <c r="W2" t="s">
        <v>20</v>
      </c>
      <c r="X2" t="s">
        <v>29</v>
      </c>
      <c r="Y2" t="s">
        <v>14</v>
      </c>
      <c r="AA2" t="s">
        <v>29</v>
      </c>
      <c r="AB2" t="s">
        <v>22</v>
      </c>
      <c r="AC2" t="s">
        <v>29</v>
      </c>
      <c r="AE2" s="12" t="s">
        <v>44</v>
      </c>
      <c r="AF2" t="s">
        <v>34</v>
      </c>
      <c r="AG2" t="s">
        <v>28</v>
      </c>
      <c r="AK2" t="s">
        <v>40</v>
      </c>
      <c r="AL2" t="s">
        <v>33</v>
      </c>
      <c r="AP2" t="s">
        <v>47</v>
      </c>
      <c r="AQ2" t="s">
        <v>47</v>
      </c>
      <c r="AU2" t="s">
        <v>47</v>
      </c>
      <c r="AV2" t="s">
        <v>47</v>
      </c>
    </row>
    <row r="3" spans="3:48" ht="13.5">
      <c r="C3" t="s">
        <v>4</v>
      </c>
      <c r="G3" t="s">
        <v>26</v>
      </c>
      <c r="H3" t="s">
        <v>25</v>
      </c>
      <c r="J3" t="s">
        <v>14</v>
      </c>
      <c r="K3" t="s">
        <v>14</v>
      </c>
      <c r="L3" t="s">
        <v>5</v>
      </c>
      <c r="M3" t="s">
        <v>5</v>
      </c>
      <c r="O3" t="s">
        <v>6</v>
      </c>
      <c r="P3" t="s">
        <v>6</v>
      </c>
      <c r="Q3" t="s">
        <v>7</v>
      </c>
      <c r="T3" t="s">
        <v>31</v>
      </c>
      <c r="W3" t="s">
        <v>4</v>
      </c>
      <c r="X3" t="s">
        <v>14</v>
      </c>
      <c r="Y3" t="s">
        <v>5</v>
      </c>
      <c r="AA3" t="s">
        <v>6</v>
      </c>
      <c r="AB3" t="s">
        <v>6</v>
      </c>
      <c r="AC3" t="s">
        <v>7</v>
      </c>
      <c r="AE3" s="12" t="s">
        <v>45</v>
      </c>
      <c r="AF3" t="s">
        <v>33</v>
      </c>
      <c r="AG3" t="s">
        <v>33</v>
      </c>
      <c r="AK3" t="s">
        <v>38</v>
      </c>
      <c r="AL3" t="s">
        <v>38</v>
      </c>
      <c r="AP3" t="s">
        <v>48</v>
      </c>
      <c r="AQ3" t="s">
        <v>48</v>
      </c>
      <c r="AU3" t="s">
        <v>53</v>
      </c>
      <c r="AV3" t="s">
        <v>53</v>
      </c>
    </row>
    <row r="4" spans="1:48" ht="13.5">
      <c r="A4" t="s">
        <v>3</v>
      </c>
      <c r="B4" t="s">
        <v>1</v>
      </c>
      <c r="C4" t="s">
        <v>2</v>
      </c>
      <c r="D4" t="s">
        <v>8</v>
      </c>
      <c r="E4" t="s">
        <v>11</v>
      </c>
      <c r="F4" t="s">
        <v>9</v>
      </c>
      <c r="G4" t="s">
        <v>10</v>
      </c>
      <c r="H4" t="s">
        <v>12</v>
      </c>
      <c r="I4" t="s">
        <v>27</v>
      </c>
      <c r="J4" t="s">
        <v>13</v>
      </c>
      <c r="K4" t="s">
        <v>37</v>
      </c>
      <c r="L4" t="s">
        <v>15</v>
      </c>
      <c r="M4" t="s">
        <v>15</v>
      </c>
      <c r="N4" t="s">
        <v>16</v>
      </c>
      <c r="O4" s="2" t="s">
        <v>17</v>
      </c>
      <c r="P4" s="2" t="s">
        <v>18</v>
      </c>
      <c r="Q4" s="2" t="s">
        <v>19</v>
      </c>
      <c r="T4" t="s">
        <v>30</v>
      </c>
      <c r="U4" t="s">
        <v>3</v>
      </c>
      <c r="V4" t="s">
        <v>1</v>
      </c>
      <c r="W4" t="s">
        <v>2</v>
      </c>
      <c r="X4" t="s">
        <v>13</v>
      </c>
      <c r="Y4" t="s">
        <v>15</v>
      </c>
      <c r="Z4" t="s">
        <v>16</v>
      </c>
      <c r="AA4" s="2" t="s">
        <v>17</v>
      </c>
      <c r="AB4" s="2" t="s">
        <v>18</v>
      </c>
      <c r="AC4" s="2" t="s">
        <v>19</v>
      </c>
      <c r="AD4" s="2"/>
      <c r="AF4" t="s">
        <v>41</v>
      </c>
      <c r="AG4" t="s">
        <v>42</v>
      </c>
      <c r="AK4" t="s">
        <v>51</v>
      </c>
      <c r="AL4" t="s">
        <v>52</v>
      </c>
      <c r="AP4" t="s">
        <v>50</v>
      </c>
      <c r="AQ4" t="s">
        <v>49</v>
      </c>
      <c r="AU4" t="s">
        <v>54</v>
      </c>
      <c r="AV4" t="s">
        <v>55</v>
      </c>
    </row>
    <row r="5" spans="1:48" ht="13.5">
      <c r="A5">
        <f>0</f>
        <v>0</v>
      </c>
      <c r="B5">
        <f>1000*2*PI()/100*A5</f>
        <v>0</v>
      </c>
      <c r="C5">
        <f>B5/2/PI()</f>
        <v>0</v>
      </c>
      <c r="D5" s="1">
        <f>B5*0.001</f>
        <v>0</v>
      </c>
      <c r="E5" s="3">
        <f>1-1/8</f>
        <v>0.875</v>
      </c>
      <c r="F5" s="1">
        <f>E5*COS(D5)</f>
        <v>0.875</v>
      </c>
      <c r="G5" s="1">
        <f>1-F5</f>
        <v>0.125</v>
      </c>
      <c r="H5" s="1">
        <f>E5*SIN(D5)</f>
        <v>0</v>
      </c>
      <c r="I5" s="1">
        <f>SQRT(G5^2+H5^2)</f>
        <v>0.125</v>
      </c>
      <c r="J5" s="1">
        <f>1/I5</f>
        <v>8</v>
      </c>
      <c r="K5" s="1">
        <f>J5/8</f>
        <v>1</v>
      </c>
      <c r="L5" s="1">
        <f>20*LOG(J5,10)</f>
        <v>18.061799739838868</v>
      </c>
      <c r="M5" s="1">
        <f>20*LOG10(K5)</f>
        <v>0</v>
      </c>
      <c r="N5" s="1">
        <f>H5/G5</f>
        <v>0</v>
      </c>
      <c r="O5" s="1">
        <f>-ATAN(N5)</f>
        <v>0</v>
      </c>
      <c r="P5" s="4">
        <f>-ATAN2(G5,H5)</f>
        <v>0</v>
      </c>
      <c r="Q5" s="5">
        <f>O5*360/2/PI()</f>
        <v>0</v>
      </c>
      <c r="T5" s="15">
        <v>0.007488876</v>
      </c>
      <c r="U5">
        <f>0</f>
        <v>0</v>
      </c>
      <c r="V5">
        <f>1000*2*PI()/100*U5</f>
        <v>0</v>
      </c>
      <c r="W5">
        <f>V5/2/PI()</f>
        <v>0</v>
      </c>
      <c r="X5" s="11">
        <f>1/SQRT(1+(V5*T5)^2)</f>
        <v>1</v>
      </c>
      <c r="Y5" s="1">
        <f>20*LOG10(X5)</f>
        <v>0</v>
      </c>
      <c r="Z5" s="1">
        <f>V5*T5</f>
        <v>0</v>
      </c>
      <c r="AA5" s="1">
        <f>-ATAN(Z5)</f>
        <v>0</v>
      </c>
      <c r="AB5" s="1">
        <f>-ATAN2(1,V5*T5)</f>
        <v>0</v>
      </c>
      <c r="AC5" s="1">
        <f>AA5*360/2/PI()</f>
        <v>0</v>
      </c>
      <c r="AD5" s="1"/>
      <c r="AF5" s="1">
        <f>K5</f>
        <v>1</v>
      </c>
      <c r="AG5" s="11">
        <f>X5</f>
        <v>1</v>
      </c>
      <c r="AK5" s="1">
        <f>M5</f>
        <v>0</v>
      </c>
      <c r="AL5" s="1">
        <f>Y5</f>
        <v>0</v>
      </c>
      <c r="AP5" s="1">
        <f>O5</f>
        <v>0</v>
      </c>
      <c r="AQ5" s="1">
        <f>AA5</f>
        <v>0</v>
      </c>
      <c r="AU5" s="1">
        <f>Q5</f>
        <v>0</v>
      </c>
      <c r="AV5" s="1">
        <f>AC5</f>
        <v>0</v>
      </c>
    </row>
    <row r="6" spans="1:48" ht="13.5">
      <c r="A6">
        <f>A5+1</f>
        <v>1</v>
      </c>
      <c r="B6">
        <f aca="true" t="shared" si="0" ref="B6:B69">1000*2*PI()/100*A6</f>
        <v>62.831853071795855</v>
      </c>
      <c r="C6">
        <f aca="true" t="shared" si="1" ref="C6:C25">B6/2/PI()</f>
        <v>9.999999999999998</v>
      </c>
      <c r="D6" s="1">
        <f aca="true" t="shared" si="2" ref="D6:D25">B6*0.001</f>
        <v>0.06283185307179585</v>
      </c>
      <c r="E6" s="3">
        <f aca="true" t="shared" si="3" ref="E6:E69">1-1/8</f>
        <v>0.875</v>
      </c>
      <c r="F6" s="1">
        <f aca="true" t="shared" si="4" ref="F6:F25">E6*COS(D6)</f>
        <v>0.8732733873747376</v>
      </c>
      <c r="G6" s="1">
        <f aca="true" t="shared" si="5" ref="G6:G69">1-F6</f>
        <v>0.1267266126252624</v>
      </c>
      <c r="H6" s="1">
        <f aca="true" t="shared" si="6" ref="H6:H25">E6*SIN(D6)</f>
        <v>0.05494170458814919</v>
      </c>
      <c r="I6" s="1">
        <f aca="true" t="shared" si="7" ref="I6:I25">SQRT(G6^2+H6^2)</f>
        <v>0.13812394886667834</v>
      </c>
      <c r="J6" s="1">
        <f aca="true" t="shared" si="8" ref="J6:J69">1/I6</f>
        <v>7.239874100075376</v>
      </c>
      <c r="K6" s="1">
        <f aca="true" t="shared" si="9" ref="K6:K69">J6/8</f>
        <v>0.904984262509422</v>
      </c>
      <c r="L6" s="1">
        <f aca="true" t="shared" si="10" ref="L6:L69">20*LOG(J6,10)</f>
        <v>17.19462027941821</v>
      </c>
      <c r="M6" s="1">
        <f aca="true" t="shared" si="11" ref="M6:M69">20*LOG10(K6)</f>
        <v>-0.8671794604206574</v>
      </c>
      <c r="N6" s="1">
        <f aca="true" t="shared" si="12" ref="N6:N25">H6/G6</f>
        <v>0.4335451208706639</v>
      </c>
      <c r="O6" s="1">
        <f aca="true" t="shared" si="13" ref="O6:O69">-ATAN(N6)</f>
        <v>-0.40908612086409263</v>
      </c>
      <c r="P6" s="4">
        <f aca="true" t="shared" si="14" ref="P6:P25">-ATAN2(G6,H6)</f>
        <v>-0.40908612086409263</v>
      </c>
      <c r="Q6" s="5">
        <f aca="true" t="shared" si="15" ref="Q6:Q25">O6*360/2/PI()</f>
        <v>-23.4389081828912</v>
      </c>
      <c r="T6" s="15">
        <v>0.007488876</v>
      </c>
      <c r="U6">
        <f>U5+1</f>
        <v>1</v>
      </c>
      <c r="V6">
        <f aca="true" t="shared" si="16" ref="V6:V69">1000*2*PI()/100*U6</f>
        <v>62.831853071795855</v>
      </c>
      <c r="W6">
        <f aca="true" t="shared" si="17" ref="W6:W69">V6/2/PI()</f>
        <v>9.999999999999998</v>
      </c>
      <c r="X6" s="11">
        <f aca="true" t="shared" si="18" ref="X6:X69">1/SQRT(1+(V6*T6)^2)</f>
        <v>0.9048355317306997</v>
      </c>
      <c r="Y6" s="1">
        <f aca="true" t="shared" si="19" ref="Y6:Y69">20*LOG10(X6)</f>
        <v>-0.8686070712101785</v>
      </c>
      <c r="Z6" s="1">
        <f aca="true" t="shared" si="20" ref="Z6:Z69">V6*T6</f>
        <v>0.47053995650489827</v>
      </c>
      <c r="AA6" s="1">
        <f aca="true" t="shared" si="21" ref="AA6:AA69">-ATAN(Z6)</f>
        <v>-0.43980305638626216</v>
      </c>
      <c r="AB6" s="1">
        <f aca="true" t="shared" si="22" ref="AB6:AB69">-ATAN2(1,V6*T6)</f>
        <v>-0.43980305638626216</v>
      </c>
      <c r="AC6" s="1">
        <f aca="true" t="shared" si="23" ref="AC6:AC69">AA6*360/2/PI()</f>
        <v>-25.19885894788699</v>
      </c>
      <c r="AD6" s="1"/>
      <c r="AF6" s="1">
        <f aca="true" t="shared" si="24" ref="AF6:AF69">K6</f>
        <v>0.904984262509422</v>
      </c>
      <c r="AG6" s="11">
        <f aca="true" t="shared" si="25" ref="AG6:AG69">X6</f>
        <v>0.9048355317306997</v>
      </c>
      <c r="AK6" s="1">
        <f aca="true" t="shared" si="26" ref="AK6:AK69">M6</f>
        <v>-0.8671794604206574</v>
      </c>
      <c r="AL6" s="1">
        <f aca="true" t="shared" si="27" ref="AL6:AL69">Y6</f>
        <v>-0.8686070712101785</v>
      </c>
      <c r="AP6" s="1">
        <f aca="true" t="shared" si="28" ref="AP6:AP69">O6</f>
        <v>-0.40908612086409263</v>
      </c>
      <c r="AQ6" s="1">
        <f aca="true" t="shared" si="29" ref="AQ6:AQ69">AA6</f>
        <v>-0.43980305638626216</v>
      </c>
      <c r="AU6" s="1">
        <f aca="true" t="shared" si="30" ref="AU6:AU69">Q6</f>
        <v>-23.4389081828912</v>
      </c>
      <c r="AV6" s="1">
        <f aca="true" t="shared" si="31" ref="AV6:AV69">AC6</f>
        <v>-25.19885894788699</v>
      </c>
    </row>
    <row r="7" spans="1:48" ht="13.5">
      <c r="A7">
        <f aca="true" t="shared" si="32" ref="A7:A70">A6+1</f>
        <v>2</v>
      </c>
      <c r="B7">
        <f t="shared" si="0"/>
        <v>125.66370614359171</v>
      </c>
      <c r="C7">
        <f t="shared" si="1"/>
        <v>19.999999999999996</v>
      </c>
      <c r="D7" s="1">
        <f t="shared" si="2"/>
        <v>0.1256637061435917</v>
      </c>
      <c r="E7" s="3">
        <f t="shared" si="3"/>
        <v>0.875</v>
      </c>
      <c r="F7" s="1">
        <f t="shared" si="4"/>
        <v>0.8681003636501682</v>
      </c>
      <c r="G7" s="1">
        <f t="shared" si="5"/>
        <v>0.13189963634983182</v>
      </c>
      <c r="H7" s="1">
        <f t="shared" si="6"/>
        <v>0.1096665793687662</v>
      </c>
      <c r="I7" s="1">
        <f t="shared" si="7"/>
        <v>0.17153504802128272</v>
      </c>
      <c r="J7" s="1">
        <f t="shared" si="8"/>
        <v>5.82971242049571</v>
      </c>
      <c r="K7" s="1">
        <f t="shared" si="9"/>
        <v>0.7287140525619638</v>
      </c>
      <c r="L7" s="1">
        <f t="shared" si="10"/>
        <v>15.312942631124418</v>
      </c>
      <c r="M7" s="1">
        <f t="shared" si="11"/>
        <v>-2.7488571087144527</v>
      </c>
      <c r="N7" s="1">
        <f t="shared" si="12"/>
        <v>0.831439588490617</v>
      </c>
      <c r="O7" s="1">
        <f t="shared" si="13"/>
        <v>-0.6936196148906032</v>
      </c>
      <c r="P7" s="4">
        <f t="shared" si="14"/>
        <v>-0.6936196148906032</v>
      </c>
      <c r="Q7" s="5">
        <f t="shared" si="15"/>
        <v>-39.74147652072107</v>
      </c>
      <c r="T7" s="15">
        <v>0.007488876</v>
      </c>
      <c r="U7">
        <f aca="true" t="shared" si="33" ref="U7:U70">U6+1</f>
        <v>2</v>
      </c>
      <c r="V7">
        <f t="shared" si="16"/>
        <v>125.66370614359171</v>
      </c>
      <c r="W7">
        <f t="shared" si="17"/>
        <v>19.999999999999996</v>
      </c>
      <c r="X7" s="11">
        <f t="shared" si="18"/>
        <v>0.728235085535706</v>
      </c>
      <c r="Y7" s="1">
        <f t="shared" si="19"/>
        <v>-2.754568021705761</v>
      </c>
      <c r="Z7" s="1">
        <f t="shared" si="20"/>
        <v>0.9410799130097965</v>
      </c>
      <c r="AA7" s="1">
        <f t="shared" si="21"/>
        <v>-0.7550531989191069</v>
      </c>
      <c r="AB7" s="1">
        <f t="shared" si="22"/>
        <v>-0.7550531989191069</v>
      </c>
      <c r="AC7" s="1">
        <f t="shared" si="23"/>
        <v>-43.26136160591664</v>
      </c>
      <c r="AD7" s="1"/>
      <c r="AF7" s="1">
        <f t="shared" si="24"/>
        <v>0.7287140525619638</v>
      </c>
      <c r="AG7" s="11">
        <f t="shared" si="25"/>
        <v>0.728235085535706</v>
      </c>
      <c r="AK7" s="1">
        <f t="shared" si="26"/>
        <v>-2.7488571087144527</v>
      </c>
      <c r="AL7" s="1">
        <f t="shared" si="27"/>
        <v>-2.754568021705761</v>
      </c>
      <c r="AP7" s="1">
        <f t="shared" si="28"/>
        <v>-0.6936196148906032</v>
      </c>
      <c r="AQ7" s="1">
        <f t="shared" si="29"/>
        <v>-0.7550531989191069</v>
      </c>
      <c r="AU7" s="1">
        <f t="shared" si="30"/>
        <v>-39.74147652072107</v>
      </c>
      <c r="AV7" s="1">
        <f t="shared" si="31"/>
        <v>-43.26136160591664</v>
      </c>
    </row>
    <row r="8" spans="1:48" ht="13.5">
      <c r="A8">
        <f t="shared" si="32"/>
        <v>3</v>
      </c>
      <c r="B8">
        <f t="shared" si="0"/>
        <v>188.49555921538757</v>
      </c>
      <c r="C8">
        <f t="shared" si="1"/>
        <v>29.999999999999996</v>
      </c>
      <c r="D8" s="1">
        <f t="shared" si="2"/>
        <v>0.18849555921538758</v>
      </c>
      <c r="E8" s="3">
        <f t="shared" si="3"/>
        <v>0.875</v>
      </c>
      <c r="F8" s="1">
        <f t="shared" si="4"/>
        <v>0.8595013443876026</v>
      </c>
      <c r="G8" s="1">
        <f t="shared" si="5"/>
        <v>0.14049865561239738</v>
      </c>
      <c r="H8" s="1">
        <f t="shared" si="6"/>
        <v>0.16395865026250903</v>
      </c>
      <c r="I8" s="1">
        <f t="shared" si="7"/>
        <v>0.21592200264168263</v>
      </c>
      <c r="J8" s="1">
        <f t="shared" si="8"/>
        <v>4.631301987595382</v>
      </c>
      <c r="K8" s="1">
        <f t="shared" si="9"/>
        <v>0.5789127484494228</v>
      </c>
      <c r="L8" s="1">
        <f t="shared" si="10"/>
        <v>13.314062008434405</v>
      </c>
      <c r="M8" s="1">
        <f t="shared" si="11"/>
        <v>-4.7477377314044675</v>
      </c>
      <c r="N8" s="1">
        <f t="shared" si="12"/>
        <v>1.1669766486224056</v>
      </c>
      <c r="O8" s="1">
        <f t="shared" si="13"/>
        <v>-0.8623013210360954</v>
      </c>
      <c r="P8" s="4">
        <f t="shared" si="14"/>
        <v>-0.8623013210360954</v>
      </c>
      <c r="Q8" s="5">
        <f t="shared" si="15"/>
        <v>-49.406226363923736</v>
      </c>
      <c r="R8" s="14"/>
      <c r="T8" s="15">
        <v>0.007488876</v>
      </c>
      <c r="U8">
        <f t="shared" si="33"/>
        <v>3</v>
      </c>
      <c r="V8">
        <f t="shared" si="16"/>
        <v>188.49555921538757</v>
      </c>
      <c r="W8">
        <f t="shared" si="17"/>
        <v>29.999999999999996</v>
      </c>
      <c r="X8" s="11">
        <f t="shared" si="18"/>
        <v>0.5780568305657705</v>
      </c>
      <c r="Y8" s="1">
        <f t="shared" si="19"/>
        <v>-4.7605892527716</v>
      </c>
      <c r="Z8" s="1">
        <f t="shared" si="20"/>
        <v>1.4116198695146949</v>
      </c>
      <c r="AA8" s="1">
        <f t="shared" si="21"/>
        <v>-0.9544509956763256</v>
      </c>
      <c r="AB8" s="1">
        <f t="shared" si="22"/>
        <v>-0.9544509956763256</v>
      </c>
      <c r="AC8" s="1">
        <f t="shared" si="23"/>
        <v>-54.686013804312644</v>
      </c>
      <c r="AD8" s="1"/>
      <c r="AF8" s="1">
        <f t="shared" si="24"/>
        <v>0.5789127484494228</v>
      </c>
      <c r="AG8" s="11">
        <f t="shared" si="25"/>
        <v>0.5780568305657705</v>
      </c>
      <c r="AK8" s="1">
        <f t="shared" si="26"/>
        <v>-4.7477377314044675</v>
      </c>
      <c r="AL8" s="1">
        <f t="shared" si="27"/>
        <v>-4.7605892527716</v>
      </c>
      <c r="AP8" s="1">
        <f t="shared" si="28"/>
        <v>-0.8623013210360954</v>
      </c>
      <c r="AQ8" s="1">
        <f t="shared" si="29"/>
        <v>-0.9544509956763256</v>
      </c>
      <c r="AU8" s="1">
        <f t="shared" si="30"/>
        <v>-49.406226363923736</v>
      </c>
      <c r="AV8" s="1">
        <f t="shared" si="31"/>
        <v>-54.686013804312644</v>
      </c>
    </row>
    <row r="9" spans="1:48" ht="13.5">
      <c r="A9">
        <f t="shared" si="32"/>
        <v>4</v>
      </c>
      <c r="B9">
        <f t="shared" si="0"/>
        <v>251.32741228718342</v>
      </c>
      <c r="C9">
        <f t="shared" si="1"/>
        <v>39.99999999999999</v>
      </c>
      <c r="D9" s="1">
        <f t="shared" si="2"/>
        <v>0.2513274122871834</v>
      </c>
      <c r="E9" s="3">
        <f t="shared" si="3"/>
        <v>0.875</v>
      </c>
      <c r="F9" s="1">
        <f t="shared" si="4"/>
        <v>0.8475102659875522</v>
      </c>
      <c r="G9" s="1">
        <f t="shared" si="5"/>
        <v>0.1524897340124478</v>
      </c>
      <c r="H9" s="1">
        <f t="shared" si="6"/>
        <v>0.2176036512692479</v>
      </c>
      <c r="I9" s="1">
        <f t="shared" si="7"/>
        <v>0.26571501279546766</v>
      </c>
      <c r="J9" s="1">
        <f t="shared" si="8"/>
        <v>3.7634305622382853</v>
      </c>
      <c r="K9" s="1">
        <f t="shared" si="9"/>
        <v>0.47042882027978566</v>
      </c>
      <c r="L9" s="1">
        <f t="shared" si="10"/>
        <v>11.51167814852474</v>
      </c>
      <c r="M9" s="1">
        <f t="shared" si="11"/>
        <v>-6.55012159131413</v>
      </c>
      <c r="N9" s="1">
        <f t="shared" si="12"/>
        <v>1.427005251720649</v>
      </c>
      <c r="O9" s="1">
        <f t="shared" si="13"/>
        <v>-0.9595549317561527</v>
      </c>
      <c r="P9" s="4">
        <f t="shared" si="14"/>
        <v>-0.9595549317561527</v>
      </c>
      <c r="Q9" s="5">
        <f t="shared" si="15"/>
        <v>-54.978447800591276</v>
      </c>
      <c r="T9" s="15">
        <v>0.007488876</v>
      </c>
      <c r="U9">
        <f t="shared" si="33"/>
        <v>4</v>
      </c>
      <c r="V9">
        <f t="shared" si="16"/>
        <v>251.32741228718342</v>
      </c>
      <c r="W9">
        <f t="shared" si="17"/>
        <v>39.99999999999999</v>
      </c>
      <c r="X9" s="11">
        <f t="shared" si="18"/>
        <v>0.4691927661925789</v>
      </c>
      <c r="Y9" s="1">
        <f t="shared" si="19"/>
        <v>-6.572973845318741</v>
      </c>
      <c r="Z9" s="1">
        <f t="shared" si="20"/>
        <v>1.882159826019593</v>
      </c>
      <c r="AA9" s="1">
        <f t="shared" si="21"/>
        <v>-1.0824198664116775</v>
      </c>
      <c r="AB9" s="1">
        <f t="shared" si="22"/>
        <v>-1.0824198664116775</v>
      </c>
      <c r="AC9" s="1">
        <f t="shared" si="23"/>
        <v>-62.0180900065035</v>
      </c>
      <c r="AD9" s="1"/>
      <c r="AF9" s="1">
        <f t="shared" si="24"/>
        <v>0.47042882027978566</v>
      </c>
      <c r="AG9" s="11">
        <f t="shared" si="25"/>
        <v>0.4691927661925789</v>
      </c>
      <c r="AK9" s="1">
        <f t="shared" si="26"/>
        <v>-6.55012159131413</v>
      </c>
      <c r="AL9" s="1">
        <f t="shared" si="27"/>
        <v>-6.572973845318741</v>
      </c>
      <c r="AP9" s="1">
        <f t="shared" si="28"/>
        <v>-0.9595549317561527</v>
      </c>
      <c r="AQ9" s="1">
        <f t="shared" si="29"/>
        <v>-1.0824198664116775</v>
      </c>
      <c r="AU9" s="1">
        <f t="shared" si="30"/>
        <v>-54.978447800591276</v>
      </c>
      <c r="AV9" s="1">
        <f t="shared" si="31"/>
        <v>-62.0180900065035</v>
      </c>
    </row>
    <row r="10" spans="1:48" ht="13.5">
      <c r="A10">
        <f t="shared" si="32"/>
        <v>5</v>
      </c>
      <c r="B10">
        <f t="shared" si="0"/>
        <v>314.15926535897927</v>
      </c>
      <c r="C10">
        <f t="shared" si="1"/>
        <v>49.99999999999999</v>
      </c>
      <c r="D10" s="1">
        <f t="shared" si="2"/>
        <v>0.31415926535897926</v>
      </c>
      <c r="E10" s="3">
        <f t="shared" si="3"/>
        <v>0.875</v>
      </c>
      <c r="F10" s="1">
        <f t="shared" si="4"/>
        <v>0.8321744517582594</v>
      </c>
      <c r="G10" s="1">
        <f t="shared" si="5"/>
        <v>0.16782554824174056</v>
      </c>
      <c r="H10" s="1">
        <f t="shared" si="6"/>
        <v>0.2703898700780789</v>
      </c>
      <c r="I10" s="1">
        <f t="shared" si="7"/>
        <v>0.31823905555962356</v>
      </c>
      <c r="J10" s="1">
        <f t="shared" si="8"/>
        <v>3.1422918794222143</v>
      </c>
      <c r="K10" s="1">
        <f t="shared" si="9"/>
        <v>0.3927864849277768</v>
      </c>
      <c r="L10" s="1">
        <f t="shared" si="10"/>
        <v>9.94493046153285</v>
      </c>
      <c r="M10" s="1">
        <f t="shared" si="11"/>
        <v>-8.116869278306021</v>
      </c>
      <c r="N10" s="1">
        <f t="shared" si="12"/>
        <v>1.6111365218876084</v>
      </c>
      <c r="O10" s="1">
        <f t="shared" si="13"/>
        <v>-1.0153096584802936</v>
      </c>
      <c r="P10" s="4">
        <f t="shared" si="14"/>
        <v>-1.0153096584802936</v>
      </c>
      <c r="Q10" s="5">
        <f t="shared" si="15"/>
        <v>-58.17295832978982</v>
      </c>
      <c r="T10" s="15">
        <v>0.007488876</v>
      </c>
      <c r="U10">
        <f t="shared" si="33"/>
        <v>5</v>
      </c>
      <c r="V10">
        <f t="shared" si="16"/>
        <v>314.15926535897927</v>
      </c>
      <c r="W10">
        <f t="shared" si="17"/>
        <v>49.99999999999999</v>
      </c>
      <c r="X10" s="11">
        <f t="shared" si="18"/>
        <v>0.39117463186622853</v>
      </c>
      <c r="Y10" s="1">
        <f t="shared" si="19"/>
        <v>-8.152586349557122</v>
      </c>
      <c r="Z10" s="1">
        <f t="shared" si="20"/>
        <v>2.3526997825244913</v>
      </c>
      <c r="AA10" s="1">
        <f t="shared" si="21"/>
        <v>-1.1688887450436518</v>
      </c>
      <c r="AB10" s="1">
        <f t="shared" si="22"/>
        <v>-1.1688887450436518</v>
      </c>
      <c r="AC10" s="1">
        <f t="shared" si="23"/>
        <v>-66.97239181134458</v>
      </c>
      <c r="AD10" s="1"/>
      <c r="AF10" s="1">
        <f t="shared" si="24"/>
        <v>0.3927864849277768</v>
      </c>
      <c r="AG10" s="11">
        <f t="shared" si="25"/>
        <v>0.39117463186622853</v>
      </c>
      <c r="AK10" s="1">
        <f t="shared" si="26"/>
        <v>-8.116869278306021</v>
      </c>
      <c r="AL10" s="1">
        <f t="shared" si="27"/>
        <v>-8.152586349557122</v>
      </c>
      <c r="AP10" s="1">
        <f t="shared" si="28"/>
        <v>-1.0153096584802936</v>
      </c>
      <c r="AQ10" s="1">
        <f t="shared" si="29"/>
        <v>-1.1688887450436518</v>
      </c>
      <c r="AU10" s="1">
        <f t="shared" si="30"/>
        <v>-58.17295832978982</v>
      </c>
      <c r="AV10" s="1">
        <f t="shared" si="31"/>
        <v>-66.97239181134458</v>
      </c>
    </row>
    <row r="11" spans="1:48" ht="13.5">
      <c r="A11">
        <f t="shared" si="32"/>
        <v>6</v>
      </c>
      <c r="B11">
        <f t="shared" si="0"/>
        <v>376.99111843077515</v>
      </c>
      <c r="C11">
        <f t="shared" si="1"/>
        <v>59.99999999999999</v>
      </c>
      <c r="D11" s="1">
        <f t="shared" si="2"/>
        <v>0.37699111843077515</v>
      </c>
      <c r="E11" s="3">
        <f t="shared" si="3"/>
        <v>0.875</v>
      </c>
      <c r="F11" s="1">
        <f t="shared" si="4"/>
        <v>0.81355442515222</v>
      </c>
      <c r="G11" s="1">
        <f t="shared" si="5"/>
        <v>0.18644557484778002</v>
      </c>
      <c r="H11" s="1">
        <f t="shared" si="6"/>
        <v>0.3221089835990932</v>
      </c>
      <c r="I11" s="1">
        <f t="shared" si="7"/>
        <v>0.37217757817412916</v>
      </c>
      <c r="J11" s="1">
        <f t="shared" si="8"/>
        <v>2.6868894276380457</v>
      </c>
      <c r="K11" s="1">
        <f t="shared" si="9"/>
        <v>0.3358611784547557</v>
      </c>
      <c r="L11" s="1">
        <f t="shared" si="10"/>
        <v>8.584995889476714</v>
      </c>
      <c r="M11" s="1">
        <f t="shared" si="11"/>
        <v>-9.476803850362156</v>
      </c>
      <c r="N11" s="1">
        <f t="shared" si="12"/>
        <v>1.7276300811219198</v>
      </c>
      <c r="O11" s="1">
        <f t="shared" si="13"/>
        <v>-1.0460902504073835</v>
      </c>
      <c r="P11" s="4">
        <f t="shared" si="14"/>
        <v>-1.0460902504073835</v>
      </c>
      <c r="Q11" s="5">
        <f t="shared" si="15"/>
        <v>-59.93655633812652</v>
      </c>
      <c r="T11" s="15">
        <v>0.007488876</v>
      </c>
      <c r="U11">
        <f t="shared" si="33"/>
        <v>6</v>
      </c>
      <c r="V11">
        <f t="shared" si="16"/>
        <v>376.99111843077515</v>
      </c>
      <c r="W11">
        <f t="shared" si="17"/>
        <v>59.99999999999999</v>
      </c>
      <c r="X11" s="11">
        <f t="shared" si="18"/>
        <v>0.333877577716025</v>
      </c>
      <c r="Y11" s="1">
        <f t="shared" si="19"/>
        <v>-9.528254919372536</v>
      </c>
      <c r="Z11" s="1">
        <f t="shared" si="20"/>
        <v>2.8232397390293897</v>
      </c>
      <c r="AA11" s="1">
        <f t="shared" si="21"/>
        <v>-1.2303821000494373</v>
      </c>
      <c r="AB11" s="1">
        <f t="shared" si="22"/>
        <v>-1.2303821000494373</v>
      </c>
      <c r="AC11" s="1">
        <f t="shared" si="23"/>
        <v>-70.49570152127575</v>
      </c>
      <c r="AD11" s="1"/>
      <c r="AF11" s="1">
        <f t="shared" si="24"/>
        <v>0.3358611784547557</v>
      </c>
      <c r="AG11" s="11">
        <f t="shared" si="25"/>
        <v>0.333877577716025</v>
      </c>
      <c r="AK11" s="1">
        <f t="shared" si="26"/>
        <v>-9.476803850362156</v>
      </c>
      <c r="AL11" s="1">
        <f t="shared" si="27"/>
        <v>-9.528254919372536</v>
      </c>
      <c r="AP11" s="1">
        <f t="shared" si="28"/>
        <v>-1.0460902504073835</v>
      </c>
      <c r="AQ11" s="1">
        <f t="shared" si="29"/>
        <v>-1.2303821000494373</v>
      </c>
      <c r="AU11" s="1">
        <f t="shared" si="30"/>
        <v>-59.93655633812652</v>
      </c>
      <c r="AV11" s="1">
        <f t="shared" si="31"/>
        <v>-70.49570152127575</v>
      </c>
    </row>
    <row r="12" spans="1:48" ht="13.5">
      <c r="A12">
        <f t="shared" si="32"/>
        <v>7</v>
      </c>
      <c r="B12">
        <f t="shared" si="0"/>
        <v>439.82297150257097</v>
      </c>
      <c r="C12">
        <f t="shared" si="1"/>
        <v>69.99999999999999</v>
      </c>
      <c r="D12" s="1">
        <f t="shared" si="2"/>
        <v>0.439822971502571</v>
      </c>
      <c r="E12" s="3">
        <f t="shared" si="3"/>
        <v>0.875</v>
      </c>
      <c r="F12" s="1">
        <f t="shared" si="4"/>
        <v>0.7917236709077671</v>
      </c>
      <c r="G12" s="1">
        <f t="shared" si="5"/>
        <v>0.20827632909223293</v>
      </c>
      <c r="H12" s="1">
        <f t="shared" si="6"/>
        <v>0.37255688011943855</v>
      </c>
      <c r="I12" s="1">
        <f t="shared" si="7"/>
        <v>0.42682274796977004</v>
      </c>
      <c r="J12" s="1">
        <f t="shared" si="8"/>
        <v>2.3428929333232857</v>
      </c>
      <c r="K12" s="1">
        <f t="shared" si="9"/>
        <v>0.2928616166654107</v>
      </c>
      <c r="L12" s="1">
        <f t="shared" si="10"/>
        <v>7.395048848940266</v>
      </c>
      <c r="M12" s="1">
        <f t="shared" si="11"/>
        <v>-10.666750890898605</v>
      </c>
      <c r="N12" s="1">
        <f t="shared" si="12"/>
        <v>1.7887624663984536</v>
      </c>
      <c r="O12" s="1">
        <f t="shared" si="13"/>
        <v>-1.0610347624396133</v>
      </c>
      <c r="P12" s="4">
        <f t="shared" si="14"/>
        <v>-1.0610347624396133</v>
      </c>
      <c r="Q12" s="5">
        <f t="shared" si="15"/>
        <v>-60.79281380445577</v>
      </c>
      <c r="T12" s="15">
        <v>0.007488876</v>
      </c>
      <c r="U12">
        <f t="shared" si="33"/>
        <v>7</v>
      </c>
      <c r="V12">
        <f t="shared" si="16"/>
        <v>439.82297150257097</v>
      </c>
      <c r="W12">
        <f t="shared" si="17"/>
        <v>69.99999999999999</v>
      </c>
      <c r="X12" s="11">
        <f t="shared" si="18"/>
        <v>0.2905088926684483</v>
      </c>
      <c r="Y12" s="1">
        <f t="shared" si="19"/>
        <v>-10.73681138060374</v>
      </c>
      <c r="Z12" s="1">
        <f t="shared" si="20"/>
        <v>3.2937796955342877</v>
      </c>
      <c r="AA12" s="1">
        <f t="shared" si="21"/>
        <v>-1.276037702704953</v>
      </c>
      <c r="AB12" s="1">
        <f t="shared" si="22"/>
        <v>-1.276037702704953</v>
      </c>
      <c r="AC12" s="1">
        <f t="shared" si="23"/>
        <v>-73.11157486456308</v>
      </c>
      <c r="AD12" s="1"/>
      <c r="AF12" s="1">
        <f t="shared" si="24"/>
        <v>0.2928616166654107</v>
      </c>
      <c r="AG12" s="11">
        <f t="shared" si="25"/>
        <v>0.2905088926684483</v>
      </c>
      <c r="AK12" s="1">
        <f t="shared" si="26"/>
        <v>-10.666750890898605</v>
      </c>
      <c r="AL12" s="1">
        <f t="shared" si="27"/>
        <v>-10.73681138060374</v>
      </c>
      <c r="AP12" s="1">
        <f t="shared" si="28"/>
        <v>-1.0610347624396133</v>
      </c>
      <c r="AQ12" s="1">
        <f t="shared" si="29"/>
        <v>-1.276037702704953</v>
      </c>
      <c r="AU12" s="1">
        <f t="shared" si="30"/>
        <v>-60.79281380445577</v>
      </c>
      <c r="AV12" s="1">
        <f t="shared" si="31"/>
        <v>-73.11157486456308</v>
      </c>
    </row>
    <row r="13" spans="1:48" ht="13.5">
      <c r="A13">
        <f t="shared" si="32"/>
        <v>8</v>
      </c>
      <c r="B13">
        <f t="shared" si="0"/>
        <v>502.65482457436684</v>
      </c>
      <c r="C13">
        <f t="shared" si="1"/>
        <v>79.99999999999999</v>
      </c>
      <c r="D13" s="1">
        <f t="shared" si="2"/>
        <v>0.5026548245743668</v>
      </c>
      <c r="E13" s="3">
        <f t="shared" si="3"/>
        <v>0.875</v>
      </c>
      <c r="F13" s="1">
        <f t="shared" si="4"/>
        <v>0.7667683450383806</v>
      </c>
      <c r="G13" s="1">
        <f t="shared" si="5"/>
        <v>0.23323165496161935</v>
      </c>
      <c r="H13" s="1">
        <f t="shared" si="6"/>
        <v>0.4215344648390008</v>
      </c>
      <c r="I13" s="1">
        <f t="shared" si="7"/>
        <v>0.48175544617911553</v>
      </c>
      <c r="J13" s="1">
        <f t="shared" si="8"/>
        <v>2.075741972262421</v>
      </c>
      <c r="K13" s="1">
        <f t="shared" si="9"/>
        <v>0.25946774653280263</v>
      </c>
      <c r="L13" s="1">
        <f t="shared" si="10"/>
        <v>6.343467340106424</v>
      </c>
      <c r="M13" s="1">
        <f t="shared" si="11"/>
        <v>-11.718332399732446</v>
      </c>
      <c r="N13" s="1">
        <f t="shared" si="12"/>
        <v>1.8073638628014221</v>
      </c>
      <c r="O13" s="1">
        <f t="shared" si="13"/>
        <v>-1.0654291682835026</v>
      </c>
      <c r="P13" s="4">
        <f t="shared" si="14"/>
        <v>-1.0654291682835026</v>
      </c>
      <c r="Q13" s="5">
        <f t="shared" si="15"/>
        <v>-61.04459471277825</v>
      </c>
      <c r="T13" s="15">
        <v>0.007488876</v>
      </c>
      <c r="U13">
        <f t="shared" si="33"/>
        <v>8</v>
      </c>
      <c r="V13">
        <f t="shared" si="16"/>
        <v>502.65482457436684</v>
      </c>
      <c r="W13">
        <f t="shared" si="17"/>
        <v>79.99999999999999</v>
      </c>
      <c r="X13" s="11">
        <f t="shared" si="18"/>
        <v>0.25674721607841966</v>
      </c>
      <c r="Y13" s="1">
        <f t="shared" si="19"/>
        <v>-11.809885135594032</v>
      </c>
      <c r="Z13" s="1">
        <f t="shared" si="20"/>
        <v>3.764319652039186</v>
      </c>
      <c r="AA13" s="1">
        <f t="shared" si="21"/>
        <v>-1.311141239859073</v>
      </c>
      <c r="AB13" s="1">
        <f t="shared" si="22"/>
        <v>-1.311141239859073</v>
      </c>
      <c r="AC13" s="1">
        <f t="shared" si="23"/>
        <v>-75.12285938947483</v>
      </c>
      <c r="AD13" s="1"/>
      <c r="AF13" s="1">
        <f t="shared" si="24"/>
        <v>0.25946774653280263</v>
      </c>
      <c r="AG13" s="11">
        <f t="shared" si="25"/>
        <v>0.25674721607841966</v>
      </c>
      <c r="AK13" s="1">
        <f t="shared" si="26"/>
        <v>-11.718332399732446</v>
      </c>
      <c r="AL13" s="1">
        <f t="shared" si="27"/>
        <v>-11.809885135594032</v>
      </c>
      <c r="AP13" s="1">
        <f t="shared" si="28"/>
        <v>-1.0654291682835026</v>
      </c>
      <c r="AQ13" s="1">
        <f t="shared" si="29"/>
        <v>-1.311141239859073</v>
      </c>
      <c r="AU13" s="1">
        <f t="shared" si="30"/>
        <v>-61.04459471277825</v>
      </c>
      <c r="AV13" s="1">
        <f t="shared" si="31"/>
        <v>-75.12285938947483</v>
      </c>
    </row>
    <row r="14" spans="1:48" ht="13.5">
      <c r="A14">
        <f t="shared" si="32"/>
        <v>9</v>
      </c>
      <c r="B14">
        <f t="shared" si="0"/>
        <v>565.4866776461627</v>
      </c>
      <c r="C14">
        <f t="shared" si="1"/>
        <v>89.99999999999999</v>
      </c>
      <c r="D14" s="1">
        <f t="shared" si="2"/>
        <v>0.5654866776461627</v>
      </c>
      <c r="E14" s="3">
        <f t="shared" si="3"/>
        <v>0.875</v>
      </c>
      <c r="F14" s="1">
        <f t="shared" si="4"/>
        <v>0.7387869348142633</v>
      </c>
      <c r="G14" s="1">
        <f t="shared" si="5"/>
        <v>0.2612130651857367</v>
      </c>
      <c r="H14" s="1">
        <f t="shared" si="6"/>
        <v>0.468848445606622</v>
      </c>
      <c r="I14" s="1">
        <f t="shared" si="7"/>
        <v>0.5367039503967467</v>
      </c>
      <c r="J14" s="1">
        <f t="shared" si="8"/>
        <v>1.8632245938580698</v>
      </c>
      <c r="K14" s="1">
        <f t="shared" si="9"/>
        <v>0.23290307423225873</v>
      </c>
      <c r="L14" s="1">
        <f t="shared" si="10"/>
        <v>5.4053041617385365</v>
      </c>
      <c r="M14" s="1">
        <f t="shared" si="11"/>
        <v>-12.656495578100335</v>
      </c>
      <c r="N14" s="1">
        <f t="shared" si="12"/>
        <v>1.7948889550116691</v>
      </c>
      <c r="O14" s="1">
        <f t="shared" si="13"/>
        <v>-1.062489766631028</v>
      </c>
      <c r="P14" s="4">
        <f t="shared" si="14"/>
        <v>-1.062489766631028</v>
      </c>
      <c r="Q14" s="5">
        <f t="shared" si="15"/>
        <v>-60.87617940379767</v>
      </c>
      <c r="T14" s="15">
        <v>0.007488876</v>
      </c>
      <c r="U14">
        <f t="shared" si="33"/>
        <v>9</v>
      </c>
      <c r="V14">
        <f t="shared" si="16"/>
        <v>565.4866776461627</v>
      </c>
      <c r="W14">
        <f t="shared" si="17"/>
        <v>89.99999999999999</v>
      </c>
      <c r="X14" s="11">
        <f t="shared" si="18"/>
        <v>0.229815015985051</v>
      </c>
      <c r="Y14" s="1">
        <f t="shared" si="19"/>
        <v>-12.772431963225138</v>
      </c>
      <c r="Z14" s="1">
        <f t="shared" si="20"/>
        <v>4.234859608544085</v>
      </c>
      <c r="AA14" s="1">
        <f t="shared" si="21"/>
        <v>-1.3389087196026428</v>
      </c>
      <c r="AB14" s="1">
        <f t="shared" si="22"/>
        <v>-1.3389087196026428</v>
      </c>
      <c r="AC14" s="1">
        <f t="shared" si="23"/>
        <v>-76.71381878649639</v>
      </c>
      <c r="AD14" s="1"/>
      <c r="AF14" s="1">
        <f t="shared" si="24"/>
        <v>0.23290307423225873</v>
      </c>
      <c r="AG14" s="11">
        <f t="shared" si="25"/>
        <v>0.229815015985051</v>
      </c>
      <c r="AK14" s="1">
        <f t="shared" si="26"/>
        <v>-12.656495578100335</v>
      </c>
      <c r="AL14" s="1">
        <f t="shared" si="27"/>
        <v>-12.772431963225138</v>
      </c>
      <c r="AP14" s="1">
        <f t="shared" si="28"/>
        <v>-1.062489766631028</v>
      </c>
      <c r="AQ14" s="1">
        <f t="shared" si="29"/>
        <v>-1.3389087196026428</v>
      </c>
      <c r="AU14" s="1">
        <f t="shared" si="30"/>
        <v>-60.87617940379767</v>
      </c>
      <c r="AV14" s="1">
        <f t="shared" si="31"/>
        <v>-76.71381878649639</v>
      </c>
    </row>
    <row r="15" spans="1:48" ht="13.5">
      <c r="A15">
        <f t="shared" si="32"/>
        <v>10</v>
      </c>
      <c r="B15">
        <f t="shared" si="0"/>
        <v>628.3185307179585</v>
      </c>
      <c r="C15">
        <f t="shared" si="1"/>
        <v>99.99999999999999</v>
      </c>
      <c r="D15" s="1">
        <f t="shared" si="2"/>
        <v>0.6283185307179585</v>
      </c>
      <c r="E15" s="3">
        <f t="shared" si="3"/>
        <v>0.875</v>
      </c>
      <c r="F15" s="1">
        <f t="shared" si="4"/>
        <v>0.707889870078079</v>
      </c>
      <c r="G15" s="1">
        <f t="shared" si="5"/>
        <v>0.292110129921921</v>
      </c>
      <c r="H15" s="1">
        <f t="shared" si="6"/>
        <v>0.5143120957559139</v>
      </c>
      <c r="I15" s="1">
        <f t="shared" si="7"/>
        <v>0.591477184550547</v>
      </c>
      <c r="J15" s="1">
        <f t="shared" si="8"/>
        <v>1.6906822885482595</v>
      </c>
      <c r="K15" s="1">
        <f t="shared" si="9"/>
        <v>0.21133528606853244</v>
      </c>
      <c r="L15" s="1">
        <f t="shared" si="10"/>
        <v>4.561240060954428</v>
      </c>
      <c r="M15" s="1">
        <f t="shared" si="11"/>
        <v>-13.500559678884443</v>
      </c>
      <c r="N15" s="1">
        <f t="shared" si="12"/>
        <v>1.7606787409029119</v>
      </c>
      <c r="O15" s="1">
        <f t="shared" si="13"/>
        <v>-1.054266783278441</v>
      </c>
      <c r="P15" s="4">
        <f t="shared" si="14"/>
        <v>-1.054266783278441</v>
      </c>
      <c r="Q15" s="5">
        <f t="shared" si="15"/>
        <v>-60.405037162688096</v>
      </c>
      <c r="T15" s="15">
        <v>0.007488876</v>
      </c>
      <c r="U15">
        <f t="shared" si="33"/>
        <v>10</v>
      </c>
      <c r="V15">
        <f t="shared" si="16"/>
        <v>628.3185307179585</v>
      </c>
      <c r="W15">
        <f t="shared" si="17"/>
        <v>99.99999999999999</v>
      </c>
      <c r="X15" s="11">
        <f t="shared" si="18"/>
        <v>0.207879161171317</v>
      </c>
      <c r="Y15" s="1">
        <f t="shared" si="19"/>
        <v>-13.643780885992921</v>
      </c>
      <c r="Z15" s="1">
        <f t="shared" si="20"/>
        <v>4.705399565048983</v>
      </c>
      <c r="AA15" s="1">
        <f t="shared" si="21"/>
        <v>-1.3613900728161363</v>
      </c>
      <c r="AB15" s="1">
        <f t="shared" si="22"/>
        <v>-1.3613900728161363</v>
      </c>
      <c r="AC15" s="1">
        <f t="shared" si="23"/>
        <v>-78.00190544337244</v>
      </c>
      <c r="AD15" s="1"/>
      <c r="AF15" s="1">
        <f t="shared" si="24"/>
        <v>0.21133528606853244</v>
      </c>
      <c r="AG15" s="11">
        <f t="shared" si="25"/>
        <v>0.207879161171317</v>
      </c>
      <c r="AK15" s="1">
        <f t="shared" si="26"/>
        <v>-13.500559678884443</v>
      </c>
      <c r="AL15" s="1">
        <f t="shared" si="27"/>
        <v>-13.643780885992921</v>
      </c>
      <c r="AP15" s="1">
        <f t="shared" si="28"/>
        <v>-1.054266783278441</v>
      </c>
      <c r="AQ15" s="1">
        <f t="shared" si="29"/>
        <v>-1.3613900728161363</v>
      </c>
      <c r="AU15" s="1">
        <f t="shared" si="30"/>
        <v>-60.405037162688096</v>
      </c>
      <c r="AV15" s="1">
        <f t="shared" si="31"/>
        <v>-78.00190544337244</v>
      </c>
    </row>
    <row r="16" spans="1:48" ht="13.5">
      <c r="A16">
        <f t="shared" si="32"/>
        <v>11</v>
      </c>
      <c r="B16">
        <f t="shared" si="0"/>
        <v>691.1503837897544</v>
      </c>
      <c r="C16">
        <f t="shared" si="1"/>
        <v>109.99999999999999</v>
      </c>
      <c r="D16" s="1">
        <f t="shared" si="2"/>
        <v>0.6911503837897545</v>
      </c>
      <c r="E16" s="3">
        <f t="shared" si="3"/>
        <v>0.875</v>
      </c>
      <c r="F16" s="1">
        <f t="shared" si="4"/>
        <v>0.6741990874288156</v>
      </c>
      <c r="G16" s="1">
        <f t="shared" si="5"/>
        <v>0.3258009125711844</v>
      </c>
      <c r="H16" s="1">
        <f t="shared" si="6"/>
        <v>0.5577459910301035</v>
      </c>
      <c r="I16" s="1">
        <f t="shared" si="7"/>
        <v>0.6459309755247605</v>
      </c>
      <c r="J16" s="1">
        <f t="shared" si="8"/>
        <v>1.5481530347535823</v>
      </c>
      <c r="K16" s="1">
        <f t="shared" si="9"/>
        <v>0.1935191293441978</v>
      </c>
      <c r="L16" s="1">
        <f t="shared" si="10"/>
        <v>3.7962777685915325</v>
      </c>
      <c r="M16" s="1">
        <f t="shared" si="11"/>
        <v>-14.265521971247338</v>
      </c>
      <c r="N16" s="1">
        <f t="shared" si="12"/>
        <v>1.7119227402662396</v>
      </c>
      <c r="O16" s="1">
        <f t="shared" si="13"/>
        <v>-1.0421213347684102</v>
      </c>
      <c r="P16" s="4">
        <f t="shared" si="14"/>
        <v>-1.0421213347684102</v>
      </c>
      <c r="Q16" s="5">
        <f t="shared" si="15"/>
        <v>-59.70915422276988</v>
      </c>
      <c r="T16" s="15">
        <v>0.007488876</v>
      </c>
      <c r="U16">
        <f t="shared" si="33"/>
        <v>11</v>
      </c>
      <c r="V16">
        <f t="shared" si="16"/>
        <v>691.1503837897544</v>
      </c>
      <c r="W16">
        <f t="shared" si="17"/>
        <v>109.99999999999999</v>
      </c>
      <c r="X16" s="11">
        <f t="shared" si="18"/>
        <v>0.18969373700987266</v>
      </c>
      <c r="Y16" s="1">
        <f t="shared" si="19"/>
        <v>-14.438940153650464</v>
      </c>
      <c r="Z16" s="1">
        <f t="shared" si="20"/>
        <v>5.175939521553881</v>
      </c>
      <c r="AA16" s="1">
        <f t="shared" si="21"/>
        <v>-1.3799461162121083</v>
      </c>
      <c r="AB16" s="1">
        <f t="shared" si="22"/>
        <v>-1.3799461162121083</v>
      </c>
      <c r="AC16" s="1">
        <f t="shared" si="23"/>
        <v>-79.06508841442323</v>
      </c>
      <c r="AD16" s="1"/>
      <c r="AF16" s="1">
        <f t="shared" si="24"/>
        <v>0.1935191293441978</v>
      </c>
      <c r="AG16" s="11">
        <f t="shared" si="25"/>
        <v>0.18969373700987266</v>
      </c>
      <c r="AK16" s="1">
        <f t="shared" si="26"/>
        <v>-14.265521971247338</v>
      </c>
      <c r="AL16" s="1">
        <f t="shared" si="27"/>
        <v>-14.438940153650464</v>
      </c>
      <c r="AP16" s="1">
        <f t="shared" si="28"/>
        <v>-1.0421213347684102</v>
      </c>
      <c r="AQ16" s="1">
        <f t="shared" si="29"/>
        <v>-1.3799461162121083</v>
      </c>
      <c r="AU16" s="1">
        <f t="shared" si="30"/>
        <v>-59.70915422276988</v>
      </c>
      <c r="AV16" s="1">
        <f t="shared" si="31"/>
        <v>-79.06508841442323</v>
      </c>
    </row>
    <row r="17" spans="1:48" ht="13.5">
      <c r="A17">
        <f t="shared" si="32"/>
        <v>12</v>
      </c>
      <c r="B17">
        <f t="shared" si="0"/>
        <v>753.9822368615503</v>
      </c>
      <c r="C17">
        <f t="shared" si="1"/>
        <v>119.99999999999999</v>
      </c>
      <c r="D17" s="1">
        <f t="shared" si="2"/>
        <v>0.7539822368615503</v>
      </c>
      <c r="E17" s="3">
        <f t="shared" si="3"/>
        <v>0.875</v>
      </c>
      <c r="F17" s="1">
        <f t="shared" si="4"/>
        <v>0.6378475489937351</v>
      </c>
      <c r="G17" s="1">
        <f t="shared" si="5"/>
        <v>0.3621524510062649</v>
      </c>
      <c r="H17" s="1">
        <f t="shared" si="6"/>
        <v>0.5989787176876026</v>
      </c>
      <c r="I17" s="1">
        <f t="shared" si="7"/>
        <v>0.6999499282181046</v>
      </c>
      <c r="J17" s="1">
        <f t="shared" si="8"/>
        <v>1.4286736231915145</v>
      </c>
      <c r="K17" s="1">
        <f t="shared" si="9"/>
        <v>0.1785842028989393</v>
      </c>
      <c r="L17" s="1">
        <f t="shared" si="10"/>
        <v>3.0986605333253636</v>
      </c>
      <c r="M17" s="1">
        <f t="shared" si="11"/>
        <v>-14.963139206513507</v>
      </c>
      <c r="N17" s="1">
        <f t="shared" si="12"/>
        <v>1.6539408086934106</v>
      </c>
      <c r="O17" s="1">
        <f t="shared" si="13"/>
        <v>-1.0269892106888645</v>
      </c>
      <c r="P17" s="4">
        <f t="shared" si="14"/>
        <v>-1.0269892106888645</v>
      </c>
      <c r="Q17" s="5">
        <f t="shared" si="15"/>
        <v>-58.842147377943625</v>
      </c>
      <c r="T17" s="15">
        <v>0.007488876</v>
      </c>
      <c r="U17">
        <f t="shared" si="33"/>
        <v>12</v>
      </c>
      <c r="V17">
        <f t="shared" si="16"/>
        <v>753.9822368615503</v>
      </c>
      <c r="W17">
        <f t="shared" si="17"/>
        <v>119.99999999999999</v>
      </c>
      <c r="X17" s="11">
        <f t="shared" si="18"/>
        <v>0.17438778579949277</v>
      </c>
      <c r="Y17" s="1">
        <f t="shared" si="19"/>
        <v>-15.169678730459367</v>
      </c>
      <c r="Z17" s="1">
        <f t="shared" si="20"/>
        <v>5.6464794780587795</v>
      </c>
      <c r="AA17" s="1">
        <f t="shared" si="21"/>
        <v>-1.395512334011435</v>
      </c>
      <c r="AB17" s="1">
        <f t="shared" si="22"/>
        <v>-1.395512334011435</v>
      </c>
      <c r="AC17" s="1">
        <f t="shared" si="23"/>
        <v>-79.95696699730607</v>
      </c>
      <c r="AD17" s="1"/>
      <c r="AF17" s="1">
        <f t="shared" si="24"/>
        <v>0.1785842028989393</v>
      </c>
      <c r="AG17" s="11">
        <f t="shared" si="25"/>
        <v>0.17438778579949277</v>
      </c>
      <c r="AK17" s="1">
        <f t="shared" si="26"/>
        <v>-14.963139206513507</v>
      </c>
      <c r="AL17" s="1">
        <f t="shared" si="27"/>
        <v>-15.169678730459367</v>
      </c>
      <c r="AP17" s="1">
        <f t="shared" si="28"/>
        <v>-1.0269892106888645</v>
      </c>
      <c r="AQ17" s="1">
        <f t="shared" si="29"/>
        <v>-1.395512334011435</v>
      </c>
      <c r="AU17" s="1">
        <f t="shared" si="30"/>
        <v>-58.842147377943625</v>
      </c>
      <c r="AV17" s="1">
        <f t="shared" si="31"/>
        <v>-79.95696699730607</v>
      </c>
    </row>
    <row r="18" spans="1:48" ht="13.5">
      <c r="A18">
        <f t="shared" si="32"/>
        <v>13</v>
      </c>
      <c r="B18">
        <f t="shared" si="0"/>
        <v>816.8140899333462</v>
      </c>
      <c r="C18">
        <f t="shared" si="1"/>
        <v>130</v>
      </c>
      <c r="D18" s="1">
        <f t="shared" si="2"/>
        <v>0.8168140899333461</v>
      </c>
      <c r="E18" s="3">
        <f t="shared" si="3"/>
        <v>0.875</v>
      </c>
      <c r="F18" s="1">
        <f t="shared" si="4"/>
        <v>0.5989787176876027</v>
      </c>
      <c r="G18" s="1">
        <f t="shared" si="5"/>
        <v>0.4010212823123973</v>
      </c>
      <c r="H18" s="1">
        <f t="shared" si="6"/>
        <v>0.637847548993735</v>
      </c>
      <c r="I18" s="1">
        <f t="shared" si="7"/>
        <v>0.753437167005182</v>
      </c>
      <c r="J18" s="1">
        <f t="shared" si="8"/>
        <v>1.32725069029296</v>
      </c>
      <c r="K18" s="1">
        <f t="shared" si="9"/>
        <v>0.16590633628662</v>
      </c>
      <c r="L18" s="1">
        <f t="shared" si="10"/>
        <v>2.4590591977300122</v>
      </c>
      <c r="M18" s="1">
        <f t="shared" si="11"/>
        <v>-15.60274054210886</v>
      </c>
      <c r="N18" s="1">
        <f t="shared" si="12"/>
        <v>1.5905578509842002</v>
      </c>
      <c r="O18" s="1">
        <f t="shared" si="13"/>
        <v>-1.0095334253137942</v>
      </c>
      <c r="P18" s="4">
        <f t="shared" si="14"/>
        <v>-1.0095334253137942</v>
      </c>
      <c r="Q18" s="5">
        <f t="shared" si="15"/>
        <v>-57.84200454786591</v>
      </c>
      <c r="T18" s="15">
        <v>0.007488876</v>
      </c>
      <c r="U18">
        <f t="shared" si="33"/>
        <v>13</v>
      </c>
      <c r="V18">
        <f t="shared" si="16"/>
        <v>816.8140899333462</v>
      </c>
      <c r="W18">
        <f t="shared" si="17"/>
        <v>130</v>
      </c>
      <c r="X18" s="11">
        <f t="shared" si="18"/>
        <v>0.16133665106069597</v>
      </c>
      <c r="Y18" s="1">
        <f t="shared" si="19"/>
        <v>-15.845339243008604</v>
      </c>
      <c r="Z18" s="1">
        <f t="shared" si="20"/>
        <v>6.1170194345636775</v>
      </c>
      <c r="AA18" s="1">
        <f t="shared" si="21"/>
        <v>-1.4087514289376664</v>
      </c>
      <c r="AB18" s="1">
        <f t="shared" si="22"/>
        <v>-1.4087514289376664</v>
      </c>
      <c r="AC18" s="1">
        <f t="shared" si="23"/>
        <v>-80.71551126115219</v>
      </c>
      <c r="AD18" s="1"/>
      <c r="AF18" s="1">
        <f t="shared" si="24"/>
        <v>0.16590633628662</v>
      </c>
      <c r="AG18" s="11">
        <f t="shared" si="25"/>
        <v>0.16133665106069597</v>
      </c>
      <c r="AK18" s="1">
        <f t="shared" si="26"/>
        <v>-15.60274054210886</v>
      </c>
      <c r="AL18" s="1">
        <f t="shared" si="27"/>
        <v>-15.845339243008604</v>
      </c>
      <c r="AP18" s="1">
        <f t="shared" si="28"/>
        <v>-1.0095334253137942</v>
      </c>
      <c r="AQ18" s="1">
        <f t="shared" si="29"/>
        <v>-1.4087514289376664</v>
      </c>
      <c r="AU18" s="1">
        <f t="shared" si="30"/>
        <v>-57.84200454786591</v>
      </c>
      <c r="AV18" s="1">
        <f t="shared" si="31"/>
        <v>-80.71551126115219</v>
      </c>
    </row>
    <row r="19" spans="1:48" ht="13.5">
      <c r="A19">
        <f t="shared" si="32"/>
        <v>14</v>
      </c>
      <c r="B19">
        <f t="shared" si="0"/>
        <v>879.6459430051419</v>
      </c>
      <c r="C19">
        <f t="shared" si="1"/>
        <v>139.99999999999997</v>
      </c>
      <c r="D19" s="1">
        <f t="shared" si="2"/>
        <v>0.879645943005142</v>
      </c>
      <c r="E19" s="3">
        <f t="shared" si="3"/>
        <v>0.875</v>
      </c>
      <c r="F19" s="1">
        <f t="shared" si="4"/>
        <v>0.5577459910301036</v>
      </c>
      <c r="G19" s="1">
        <f t="shared" si="5"/>
        <v>0.4422540089698964</v>
      </c>
      <c r="H19" s="1">
        <f t="shared" si="6"/>
        <v>0.6741990874288155</v>
      </c>
      <c r="I19" s="1">
        <f t="shared" si="7"/>
        <v>0.8063082648341098</v>
      </c>
      <c r="J19" s="1">
        <f t="shared" si="8"/>
        <v>1.2402204511766235</v>
      </c>
      <c r="K19" s="1">
        <f t="shared" si="9"/>
        <v>0.15502755639707794</v>
      </c>
      <c r="L19" s="1">
        <f t="shared" si="10"/>
        <v>1.8699777713091892</v>
      </c>
      <c r="M19" s="1">
        <f t="shared" si="11"/>
        <v>-16.191821968529684</v>
      </c>
      <c r="N19" s="1">
        <f t="shared" si="12"/>
        <v>1.5244612230857295</v>
      </c>
      <c r="O19" s="1">
        <f t="shared" si="13"/>
        <v>-0.9902360916495094</v>
      </c>
      <c r="P19" s="4">
        <f t="shared" si="14"/>
        <v>-0.9902360916495094</v>
      </c>
      <c r="Q19" s="5">
        <f t="shared" si="15"/>
        <v>-56.736348773046664</v>
      </c>
      <c r="T19" s="15">
        <v>0.007488876</v>
      </c>
      <c r="U19">
        <f t="shared" si="33"/>
        <v>14</v>
      </c>
      <c r="V19">
        <f t="shared" si="16"/>
        <v>879.6459430051419</v>
      </c>
      <c r="W19">
        <f t="shared" si="17"/>
        <v>139.99999999999997</v>
      </c>
      <c r="X19" s="11">
        <f t="shared" si="18"/>
        <v>0.15008192045245153</v>
      </c>
      <c r="Y19" s="1">
        <f t="shared" si="19"/>
        <v>-16.47343243370237</v>
      </c>
      <c r="Z19" s="1">
        <f t="shared" si="20"/>
        <v>6.5875593910685755</v>
      </c>
      <c r="AA19" s="1">
        <f t="shared" si="21"/>
        <v>-1.4201451955902207</v>
      </c>
      <c r="AB19" s="1">
        <f t="shared" si="22"/>
        <v>-1.4201451955902207</v>
      </c>
      <c r="AC19" s="1">
        <f t="shared" si="23"/>
        <v>-81.36832600310045</v>
      </c>
      <c r="AD19" s="1"/>
      <c r="AF19" s="1">
        <f t="shared" si="24"/>
        <v>0.15502755639707794</v>
      </c>
      <c r="AG19" s="11">
        <f t="shared" si="25"/>
        <v>0.15008192045245153</v>
      </c>
      <c r="AK19" s="1">
        <f t="shared" si="26"/>
        <v>-16.191821968529684</v>
      </c>
      <c r="AL19" s="1">
        <f t="shared" si="27"/>
        <v>-16.47343243370237</v>
      </c>
      <c r="AP19" s="1">
        <f t="shared" si="28"/>
        <v>-0.9902360916495094</v>
      </c>
      <c r="AQ19" s="1">
        <f t="shared" si="29"/>
        <v>-1.4201451955902207</v>
      </c>
      <c r="AU19" s="1">
        <f t="shared" si="30"/>
        <v>-56.736348773046664</v>
      </c>
      <c r="AV19" s="1">
        <f t="shared" si="31"/>
        <v>-81.36832600310045</v>
      </c>
    </row>
    <row r="20" spans="1:48" ht="13.5">
      <c r="A20">
        <f t="shared" si="32"/>
        <v>15</v>
      </c>
      <c r="B20">
        <f t="shared" si="0"/>
        <v>942.4777960769378</v>
      </c>
      <c r="C20">
        <f t="shared" si="1"/>
        <v>149.99999999999997</v>
      </c>
      <c r="D20" s="1">
        <f t="shared" si="2"/>
        <v>0.9424777960769378</v>
      </c>
      <c r="E20" s="3">
        <f t="shared" si="3"/>
        <v>0.875</v>
      </c>
      <c r="F20" s="1">
        <f t="shared" si="4"/>
        <v>0.5143120957559141</v>
      </c>
      <c r="G20" s="1">
        <f t="shared" si="5"/>
        <v>0.4856879042440859</v>
      </c>
      <c r="H20" s="1">
        <f t="shared" si="6"/>
        <v>0.7078898700780789</v>
      </c>
      <c r="I20" s="1">
        <f t="shared" si="7"/>
        <v>0.8584875121329208</v>
      </c>
      <c r="J20" s="1">
        <f t="shared" si="8"/>
        <v>1.1648393085130497</v>
      </c>
      <c r="K20" s="1">
        <f t="shared" si="9"/>
        <v>0.14560491356413122</v>
      </c>
      <c r="L20" s="1">
        <f t="shared" si="10"/>
        <v>1.3253203572065106</v>
      </c>
      <c r="M20" s="1">
        <f t="shared" si="11"/>
        <v>-16.73647938263236</v>
      </c>
      <c r="N20" s="1">
        <f t="shared" si="12"/>
        <v>1.4574994845297276</v>
      </c>
      <c r="O20" s="1">
        <f t="shared" si="13"/>
        <v>-0.9694557850866827</v>
      </c>
      <c r="P20" s="4">
        <f t="shared" si="14"/>
        <v>-0.9694557850866827</v>
      </c>
      <c r="Q20" s="5">
        <f t="shared" si="15"/>
        <v>-55.545724910008694</v>
      </c>
      <c r="T20" s="15">
        <v>0.007488876</v>
      </c>
      <c r="U20">
        <f t="shared" si="33"/>
        <v>15</v>
      </c>
      <c r="V20">
        <f t="shared" si="16"/>
        <v>942.4777960769378</v>
      </c>
      <c r="W20">
        <f t="shared" si="17"/>
        <v>149.99999999999997</v>
      </c>
      <c r="X20" s="11">
        <f t="shared" si="18"/>
        <v>0.14028023567348263</v>
      </c>
      <c r="Y20" s="1">
        <f t="shared" si="19"/>
        <v>-17.060070263337497</v>
      </c>
      <c r="Z20" s="1">
        <f t="shared" si="20"/>
        <v>7.0580993475734735</v>
      </c>
      <c r="AA20" s="1">
        <f t="shared" si="21"/>
        <v>-1.4300518833933875</v>
      </c>
      <c r="AB20" s="1">
        <f t="shared" si="22"/>
        <v>-1.4300518833933875</v>
      </c>
      <c r="AC20" s="1">
        <f t="shared" si="23"/>
        <v>-81.93593740317564</v>
      </c>
      <c r="AD20" s="1"/>
      <c r="AF20" s="1">
        <f t="shared" si="24"/>
        <v>0.14560491356413122</v>
      </c>
      <c r="AG20" s="11">
        <f t="shared" si="25"/>
        <v>0.14028023567348263</v>
      </c>
      <c r="AK20" s="1">
        <f t="shared" si="26"/>
        <v>-16.73647938263236</v>
      </c>
      <c r="AL20" s="1">
        <f t="shared" si="27"/>
        <v>-17.060070263337497</v>
      </c>
      <c r="AP20" s="1">
        <f t="shared" si="28"/>
        <v>-0.9694557850866827</v>
      </c>
      <c r="AQ20" s="1">
        <f t="shared" si="29"/>
        <v>-1.4300518833933875</v>
      </c>
      <c r="AU20" s="1">
        <f t="shared" si="30"/>
        <v>-55.545724910008694</v>
      </c>
      <c r="AV20" s="1">
        <f t="shared" si="31"/>
        <v>-81.93593740317564</v>
      </c>
    </row>
    <row r="21" spans="1:48" ht="13.5">
      <c r="A21">
        <f t="shared" si="32"/>
        <v>16</v>
      </c>
      <c r="B21">
        <f t="shared" si="0"/>
        <v>1005.3096491487337</v>
      </c>
      <c r="C21">
        <f t="shared" si="1"/>
        <v>159.99999999999997</v>
      </c>
      <c r="D21" s="1">
        <f t="shared" si="2"/>
        <v>1.0053096491487337</v>
      </c>
      <c r="E21" s="3">
        <f t="shared" si="3"/>
        <v>0.875</v>
      </c>
      <c r="F21" s="1">
        <f t="shared" si="4"/>
        <v>0.4688484456066222</v>
      </c>
      <c r="G21" s="1">
        <f t="shared" si="5"/>
        <v>0.5311515543933778</v>
      </c>
      <c r="H21" s="1">
        <f t="shared" si="6"/>
        <v>0.738786934814263</v>
      </c>
      <c r="I21" s="1">
        <f t="shared" si="7"/>
        <v>0.9099055493768327</v>
      </c>
      <c r="J21" s="1">
        <f t="shared" si="8"/>
        <v>1.0990151677664461</v>
      </c>
      <c r="K21" s="1">
        <f t="shared" si="9"/>
        <v>0.13737689597080577</v>
      </c>
      <c r="L21" s="1">
        <f t="shared" si="10"/>
        <v>0.820073725299909</v>
      </c>
      <c r="M21" s="1">
        <f t="shared" si="11"/>
        <v>-17.241726014538962</v>
      </c>
      <c r="N21" s="1">
        <f t="shared" si="12"/>
        <v>1.3909155093371106</v>
      </c>
      <c r="O21" s="1">
        <f t="shared" si="13"/>
        <v>-0.9474645219916725</v>
      </c>
      <c r="P21" s="4">
        <f t="shared" si="14"/>
        <v>-0.9474645219916725</v>
      </c>
      <c r="Q21" s="5">
        <f t="shared" si="15"/>
        <v>-54.285718348502805</v>
      </c>
      <c r="T21" s="15">
        <v>0.007488876</v>
      </c>
      <c r="U21">
        <f t="shared" si="33"/>
        <v>16</v>
      </c>
      <c r="V21">
        <f t="shared" si="16"/>
        <v>1005.3096491487337</v>
      </c>
      <c r="W21">
        <f t="shared" si="17"/>
        <v>159.99999999999997</v>
      </c>
      <c r="X21" s="11">
        <f t="shared" si="18"/>
        <v>0.13166969558358516</v>
      </c>
      <c r="Y21" s="1">
        <f t="shared" si="19"/>
        <v>-17.610283370202236</v>
      </c>
      <c r="Z21" s="1">
        <f t="shared" si="20"/>
        <v>7.528639304078372</v>
      </c>
      <c r="AA21" s="1">
        <f t="shared" si="21"/>
        <v>-1.4387431744509669</v>
      </c>
      <c r="AB21" s="1">
        <f t="shared" si="22"/>
        <v>-1.4387431744509669</v>
      </c>
      <c r="AC21" s="1">
        <f t="shared" si="23"/>
        <v>-82.43391169929473</v>
      </c>
      <c r="AD21" s="1"/>
      <c r="AF21" s="1">
        <f t="shared" si="24"/>
        <v>0.13737689597080577</v>
      </c>
      <c r="AG21" s="11">
        <f t="shared" si="25"/>
        <v>0.13166969558358516</v>
      </c>
      <c r="AK21" s="1">
        <f t="shared" si="26"/>
        <v>-17.241726014538962</v>
      </c>
      <c r="AL21" s="1">
        <f t="shared" si="27"/>
        <v>-17.610283370202236</v>
      </c>
      <c r="AP21" s="1">
        <f t="shared" si="28"/>
        <v>-0.9474645219916725</v>
      </c>
      <c r="AQ21" s="1">
        <f t="shared" si="29"/>
        <v>-1.4387431744509669</v>
      </c>
      <c r="AU21" s="1">
        <f t="shared" si="30"/>
        <v>-54.285718348502805</v>
      </c>
      <c r="AV21" s="1">
        <f t="shared" si="31"/>
        <v>-82.43391169929473</v>
      </c>
    </row>
    <row r="22" spans="1:48" ht="13.5">
      <c r="A22">
        <f t="shared" si="32"/>
        <v>17</v>
      </c>
      <c r="B22">
        <f t="shared" si="0"/>
        <v>1068.1415022205294</v>
      </c>
      <c r="C22">
        <f t="shared" si="1"/>
        <v>169.99999999999997</v>
      </c>
      <c r="D22" s="1">
        <f t="shared" si="2"/>
        <v>1.0681415022205294</v>
      </c>
      <c r="E22" s="3">
        <f t="shared" si="3"/>
        <v>0.875</v>
      </c>
      <c r="F22" s="1">
        <f t="shared" si="4"/>
        <v>0.4215344648390011</v>
      </c>
      <c r="G22" s="1">
        <f t="shared" si="5"/>
        <v>0.5784655351609989</v>
      </c>
      <c r="H22" s="1">
        <f t="shared" si="6"/>
        <v>0.7667683450383805</v>
      </c>
      <c r="I22" s="1">
        <f t="shared" si="7"/>
        <v>0.9604978242151294</v>
      </c>
      <c r="J22" s="1">
        <f t="shared" si="8"/>
        <v>1.0411267727932125</v>
      </c>
      <c r="K22" s="1">
        <f t="shared" si="9"/>
        <v>0.13014084659915157</v>
      </c>
      <c r="L22" s="1">
        <f t="shared" si="10"/>
        <v>0.35007229189027717</v>
      </c>
      <c r="M22" s="1">
        <f t="shared" si="11"/>
        <v>-17.711727447948597</v>
      </c>
      <c r="N22" s="1">
        <f t="shared" si="12"/>
        <v>1.3255212254347584</v>
      </c>
      <c r="O22" s="1">
        <f t="shared" si="13"/>
        <v>-0.9244722811467615</v>
      </c>
      <c r="P22" s="4">
        <f t="shared" si="14"/>
        <v>-0.9244722811467615</v>
      </c>
      <c r="Q22" s="5">
        <f t="shared" si="15"/>
        <v>-52.9683599865411</v>
      </c>
      <c r="T22" s="15">
        <v>0.007488876</v>
      </c>
      <c r="U22">
        <f t="shared" si="33"/>
        <v>17</v>
      </c>
      <c r="V22">
        <f t="shared" si="16"/>
        <v>1068.1415022205294</v>
      </c>
      <c r="W22">
        <f t="shared" si="17"/>
        <v>169.99999999999997</v>
      </c>
      <c r="X22" s="11">
        <f t="shared" si="18"/>
        <v>0.12404726509993473</v>
      </c>
      <c r="Y22" s="1">
        <f t="shared" si="19"/>
        <v>-18.12825612563474</v>
      </c>
      <c r="Z22" s="1">
        <f t="shared" si="20"/>
        <v>7.99917926058327</v>
      </c>
      <c r="AA22" s="1">
        <f t="shared" si="21"/>
        <v>-1.446428704212269</v>
      </c>
      <c r="AB22" s="1">
        <f t="shared" si="22"/>
        <v>-1.446428704212269</v>
      </c>
      <c r="AC22" s="1">
        <f t="shared" si="23"/>
        <v>-82.87426011793953</v>
      </c>
      <c r="AD22" s="1"/>
      <c r="AF22" s="1">
        <f t="shared" si="24"/>
        <v>0.13014084659915157</v>
      </c>
      <c r="AG22" s="11">
        <f t="shared" si="25"/>
        <v>0.12404726509993473</v>
      </c>
      <c r="AK22" s="1">
        <f t="shared" si="26"/>
        <v>-17.711727447948597</v>
      </c>
      <c r="AL22" s="1">
        <f t="shared" si="27"/>
        <v>-18.12825612563474</v>
      </c>
      <c r="AP22" s="1">
        <f t="shared" si="28"/>
        <v>-0.9244722811467615</v>
      </c>
      <c r="AQ22" s="1">
        <f t="shared" si="29"/>
        <v>-1.446428704212269</v>
      </c>
      <c r="AU22" s="1">
        <f t="shared" si="30"/>
        <v>-52.9683599865411</v>
      </c>
      <c r="AV22" s="1">
        <f t="shared" si="31"/>
        <v>-82.87426011793953</v>
      </c>
    </row>
    <row r="23" spans="1:48" ht="13.5">
      <c r="A23">
        <f t="shared" si="32"/>
        <v>18</v>
      </c>
      <c r="B23">
        <f t="shared" si="0"/>
        <v>1130.9733552923253</v>
      </c>
      <c r="C23">
        <f t="shared" si="1"/>
        <v>179.99999999999997</v>
      </c>
      <c r="D23" s="1">
        <f t="shared" si="2"/>
        <v>1.1309733552923253</v>
      </c>
      <c r="E23" s="3">
        <f t="shared" si="3"/>
        <v>0.875</v>
      </c>
      <c r="F23" s="1">
        <f t="shared" si="4"/>
        <v>0.3725568801194387</v>
      </c>
      <c r="G23" s="1">
        <f t="shared" si="5"/>
        <v>0.6274431198805612</v>
      </c>
      <c r="H23" s="1">
        <f t="shared" si="6"/>
        <v>0.7917236709077671</v>
      </c>
      <c r="I23" s="1">
        <f t="shared" si="7"/>
        <v>1.0102035635262443</v>
      </c>
      <c r="J23" s="1">
        <f t="shared" si="8"/>
        <v>0.9898994975917255</v>
      </c>
      <c r="K23" s="1">
        <f t="shared" si="9"/>
        <v>0.12373743719896568</v>
      </c>
      <c r="L23" s="1">
        <f t="shared" si="10"/>
        <v>-0.08817792334159</v>
      </c>
      <c r="M23" s="1">
        <f t="shared" si="11"/>
        <v>-18.14997766318046</v>
      </c>
      <c r="N23" s="1">
        <f t="shared" si="12"/>
        <v>1.2618254082672513</v>
      </c>
      <c r="O23" s="1">
        <f t="shared" si="13"/>
        <v>-0.9006436781233245</v>
      </c>
      <c r="P23" s="4">
        <f t="shared" si="14"/>
        <v>-0.9006436781233245</v>
      </c>
      <c r="Q23" s="5">
        <f t="shared" si="15"/>
        <v>-51.60308160160548</v>
      </c>
      <c r="T23" s="15">
        <v>0.007488876</v>
      </c>
      <c r="U23">
        <f t="shared" si="33"/>
        <v>18</v>
      </c>
      <c r="V23">
        <f t="shared" si="16"/>
        <v>1130.9733552923253</v>
      </c>
      <c r="W23">
        <f t="shared" si="17"/>
        <v>179.99999999999997</v>
      </c>
      <c r="X23" s="11">
        <f t="shared" si="18"/>
        <v>0.11725324324762258</v>
      </c>
      <c r="Y23" s="1">
        <f t="shared" si="19"/>
        <v>-18.617502715529955</v>
      </c>
      <c r="Z23" s="1">
        <f t="shared" si="20"/>
        <v>8.46971921708817</v>
      </c>
      <c r="AA23" s="1">
        <f t="shared" si="21"/>
        <v>-1.4532727350292958</v>
      </c>
      <c r="AB23" s="1">
        <f t="shared" si="22"/>
        <v>-1.4532727350292958</v>
      </c>
      <c r="AC23" s="1">
        <f t="shared" si="23"/>
        <v>-83.26639419861264</v>
      </c>
      <c r="AD23" s="1"/>
      <c r="AF23" s="1">
        <f t="shared" si="24"/>
        <v>0.12373743719896568</v>
      </c>
      <c r="AG23" s="11">
        <f t="shared" si="25"/>
        <v>0.11725324324762258</v>
      </c>
      <c r="AK23" s="1">
        <f t="shared" si="26"/>
        <v>-18.14997766318046</v>
      </c>
      <c r="AL23" s="1">
        <f t="shared" si="27"/>
        <v>-18.617502715529955</v>
      </c>
      <c r="AP23" s="1">
        <f t="shared" si="28"/>
        <v>-0.9006436781233245</v>
      </c>
      <c r="AQ23" s="1">
        <f t="shared" si="29"/>
        <v>-1.4532727350292958</v>
      </c>
      <c r="AU23" s="1">
        <f t="shared" si="30"/>
        <v>-51.60308160160548</v>
      </c>
      <c r="AV23" s="1">
        <f t="shared" si="31"/>
        <v>-83.26639419861264</v>
      </c>
    </row>
    <row r="24" spans="1:48" ht="13.5">
      <c r="A24">
        <f t="shared" si="32"/>
        <v>19</v>
      </c>
      <c r="B24">
        <f t="shared" si="0"/>
        <v>1193.8052083641212</v>
      </c>
      <c r="C24">
        <f t="shared" si="1"/>
        <v>189.99999999999997</v>
      </c>
      <c r="D24" s="1">
        <f t="shared" si="2"/>
        <v>1.1938052083641213</v>
      </c>
      <c r="E24" s="3">
        <f t="shared" si="3"/>
        <v>0.875</v>
      </c>
      <c r="F24" s="1">
        <f t="shared" si="4"/>
        <v>0.32210898359909335</v>
      </c>
      <c r="G24" s="1">
        <f t="shared" si="5"/>
        <v>0.6778910164009067</v>
      </c>
      <c r="H24" s="1">
        <f t="shared" si="6"/>
        <v>0.81355442515222</v>
      </c>
      <c r="I24" s="1">
        <f t="shared" si="7"/>
        <v>1.0589650762899658</v>
      </c>
      <c r="J24" s="1">
        <f t="shared" si="8"/>
        <v>0.9443182050001618</v>
      </c>
      <c r="K24" s="1">
        <f t="shared" si="9"/>
        <v>0.11803977562502023</v>
      </c>
      <c r="L24" s="1">
        <f t="shared" si="10"/>
        <v>-0.49763275409205104</v>
      </c>
      <c r="M24" s="1">
        <f t="shared" si="11"/>
        <v>-18.559432493930924</v>
      </c>
      <c r="N24" s="1">
        <f t="shared" si="12"/>
        <v>1.2001256919904093</v>
      </c>
      <c r="O24" s="1">
        <f t="shared" si="13"/>
        <v>-0.8761095605248475</v>
      </c>
      <c r="P24" s="4">
        <f t="shared" si="14"/>
        <v>-0.8761095605248475</v>
      </c>
      <c r="Q24" s="5">
        <f t="shared" si="15"/>
        <v>-50.19738020913511</v>
      </c>
      <c r="T24" s="15">
        <v>0.007488876</v>
      </c>
      <c r="U24">
        <f t="shared" si="33"/>
        <v>19</v>
      </c>
      <c r="V24">
        <f t="shared" si="16"/>
        <v>1193.8052083641212</v>
      </c>
      <c r="W24">
        <f t="shared" si="17"/>
        <v>189.99999999999997</v>
      </c>
      <c r="X24" s="11">
        <f t="shared" si="18"/>
        <v>0.11116036600316068</v>
      </c>
      <c r="Y24" s="1">
        <f t="shared" si="19"/>
        <v>-19.081000638956404</v>
      </c>
      <c r="Z24" s="1">
        <f t="shared" si="20"/>
        <v>8.940259173593066</v>
      </c>
      <c r="AA24" s="1">
        <f t="shared" si="21"/>
        <v>-1.459405750537515</v>
      </c>
      <c r="AB24" s="1">
        <f t="shared" si="22"/>
        <v>-1.459405750537515</v>
      </c>
      <c r="AC24" s="1">
        <f t="shared" si="23"/>
        <v>-83.6177901029219</v>
      </c>
      <c r="AD24" s="1"/>
      <c r="AF24" s="1">
        <f t="shared" si="24"/>
        <v>0.11803977562502023</v>
      </c>
      <c r="AG24" s="11">
        <f t="shared" si="25"/>
        <v>0.11116036600316068</v>
      </c>
      <c r="AK24" s="1">
        <f t="shared" si="26"/>
        <v>-18.559432493930924</v>
      </c>
      <c r="AL24" s="1">
        <f t="shared" si="27"/>
        <v>-19.081000638956404</v>
      </c>
      <c r="AP24" s="1">
        <f t="shared" si="28"/>
        <v>-0.8761095605248475</v>
      </c>
      <c r="AQ24" s="1">
        <f t="shared" si="29"/>
        <v>-1.459405750537515</v>
      </c>
      <c r="AU24" s="1">
        <f t="shared" si="30"/>
        <v>-50.19738020913511</v>
      </c>
      <c r="AV24" s="1">
        <f t="shared" si="31"/>
        <v>-83.6177901029219</v>
      </c>
    </row>
    <row r="25" spans="1:48" s="8" customFormat="1" ht="13.5">
      <c r="A25" s="6">
        <f t="shared" si="32"/>
        <v>20</v>
      </c>
      <c r="B25" s="6">
        <f t="shared" si="0"/>
        <v>1256.637061435917</v>
      </c>
      <c r="C25" s="6">
        <f t="shared" si="1"/>
        <v>199.99999999999997</v>
      </c>
      <c r="D25" s="7">
        <f t="shared" si="2"/>
        <v>1.256637061435917</v>
      </c>
      <c r="E25" s="3">
        <f t="shared" si="3"/>
        <v>0.875</v>
      </c>
      <c r="F25" s="7">
        <f t="shared" si="4"/>
        <v>0.27038987007807924</v>
      </c>
      <c r="G25" s="7">
        <f t="shared" si="5"/>
        <v>0.7296101299219208</v>
      </c>
      <c r="H25" s="7">
        <f t="shared" si="6"/>
        <v>0.8321744517582593</v>
      </c>
      <c r="I25" s="7">
        <f t="shared" si="7"/>
        <v>1.1067272743742433</v>
      </c>
      <c r="J25" s="7">
        <f t="shared" si="8"/>
        <v>0.9035649731912605</v>
      </c>
      <c r="K25" s="1">
        <f t="shared" si="9"/>
        <v>0.11294562164890756</v>
      </c>
      <c r="L25" s="7">
        <f t="shared" si="10"/>
        <v>-0.8808122581011545</v>
      </c>
      <c r="M25" s="1">
        <f t="shared" si="11"/>
        <v>-18.942611997940027</v>
      </c>
      <c r="N25" s="7">
        <f t="shared" si="12"/>
        <v>1.1405741472467146</v>
      </c>
      <c r="O25" s="7">
        <f t="shared" si="13"/>
        <v>-0.8509752346313334</v>
      </c>
      <c r="P25" s="9">
        <f t="shared" si="14"/>
        <v>-0.8509752346313334</v>
      </c>
      <c r="Q25" s="10">
        <f t="shared" si="15"/>
        <v>-48.757289414530376</v>
      </c>
      <c r="T25" s="15">
        <v>0.007488876</v>
      </c>
      <c r="U25" s="6">
        <f t="shared" si="33"/>
        <v>20</v>
      </c>
      <c r="V25" s="6">
        <f t="shared" si="16"/>
        <v>1256.637061435917</v>
      </c>
      <c r="W25" s="6">
        <f t="shared" si="17"/>
        <v>199.99999999999997</v>
      </c>
      <c r="X25" s="13">
        <f t="shared" si="18"/>
        <v>0.10566601857026288</v>
      </c>
      <c r="Y25" s="7">
        <f t="shared" si="19"/>
        <v>-19.521293124275772</v>
      </c>
      <c r="Z25" s="7">
        <f t="shared" si="20"/>
        <v>9.410799130097965</v>
      </c>
      <c r="AA25" s="7">
        <f t="shared" si="21"/>
        <v>-1.4649326813868915</v>
      </c>
      <c r="AB25" s="7">
        <f t="shared" si="22"/>
        <v>-1.4649326813868915</v>
      </c>
      <c r="AC25" s="7">
        <f t="shared" si="23"/>
        <v>-83.93445991425182</v>
      </c>
      <c r="AD25" s="7"/>
      <c r="AE25" s="6"/>
      <c r="AF25" s="1">
        <f t="shared" si="24"/>
        <v>0.11294562164890756</v>
      </c>
      <c r="AG25" s="11">
        <f t="shared" si="25"/>
        <v>0.10566601857026288</v>
      </c>
      <c r="AH25" s="6"/>
      <c r="AI25" s="6"/>
      <c r="AJ25" s="6"/>
      <c r="AK25" s="1">
        <f t="shared" si="26"/>
        <v>-18.942611997940027</v>
      </c>
      <c r="AL25" s="1">
        <f t="shared" si="27"/>
        <v>-19.521293124275772</v>
      </c>
      <c r="AM25" s="6"/>
      <c r="AN25" s="6"/>
      <c r="AO25" s="6"/>
      <c r="AP25" s="1">
        <f t="shared" si="28"/>
        <v>-0.8509752346313334</v>
      </c>
      <c r="AQ25" s="1">
        <f t="shared" si="29"/>
        <v>-1.4649326813868915</v>
      </c>
      <c r="AR25" s="6"/>
      <c r="AS25" s="6"/>
      <c r="AT25" s="6"/>
      <c r="AU25" s="1">
        <f t="shared" si="30"/>
        <v>-48.757289414530376</v>
      </c>
      <c r="AV25" s="1">
        <f t="shared" si="31"/>
        <v>-83.93445991425182</v>
      </c>
    </row>
    <row r="26" spans="1:48" ht="13.5">
      <c r="A26">
        <f t="shared" si="32"/>
        <v>21</v>
      </c>
      <c r="B26">
        <f t="shared" si="0"/>
        <v>1319.468914507713</v>
      </c>
      <c r="C26">
        <f aca="true" t="shared" si="34" ref="C26:C89">B26/2/PI()</f>
        <v>209.99999999999997</v>
      </c>
      <c r="D26" s="1">
        <f aca="true" t="shared" si="35" ref="D26:D89">B26*0.001</f>
        <v>1.319468914507713</v>
      </c>
      <c r="E26" s="3">
        <f t="shared" si="3"/>
        <v>0.875</v>
      </c>
      <c r="F26" s="1">
        <f aca="true" t="shared" si="36" ref="F26:F89">E26*COS(D26)</f>
        <v>0.21760365126924808</v>
      </c>
      <c r="G26" s="1">
        <f t="shared" si="5"/>
        <v>0.7823963487307519</v>
      </c>
      <c r="H26" s="1">
        <f aca="true" t="shared" si="37" ref="H26:H89">E26*SIN(D26)</f>
        <v>0.8475102659875522</v>
      </c>
      <c r="I26" s="1">
        <f aca="true" t="shared" si="38" ref="I26:I89">SQRT(G26^2+H26^2)</f>
        <v>1.1534373400672895</v>
      </c>
      <c r="J26" s="1">
        <f t="shared" si="8"/>
        <v>0.8669738400715047</v>
      </c>
      <c r="K26" s="1">
        <f t="shared" si="9"/>
        <v>0.10837173000893809</v>
      </c>
      <c r="L26" s="1">
        <f t="shared" si="10"/>
        <v>-1.2398801331515716</v>
      </c>
      <c r="M26" s="1">
        <f t="shared" si="11"/>
        <v>-19.30167987299044</v>
      </c>
      <c r="N26" s="1">
        <f aca="true" t="shared" si="39" ref="N26:N89">H26/G26</f>
        <v>1.0832236977619232</v>
      </c>
      <c r="O26" s="1">
        <f t="shared" si="13"/>
        <v>-0.8253264083961733</v>
      </c>
      <c r="P26" s="4">
        <f aca="true" t="shared" si="40" ref="P26:P89">-ATAN2(G26,H26)</f>
        <v>-0.8253264083961733</v>
      </c>
      <c r="Q26" s="5">
        <f aca="true" t="shared" si="41" ref="Q26:Q89">O26*360/2/PI()</f>
        <v>-47.287719921791286</v>
      </c>
      <c r="T26" s="15">
        <v>0.007488876</v>
      </c>
      <c r="U26">
        <f t="shared" si="33"/>
        <v>21</v>
      </c>
      <c r="V26">
        <f t="shared" si="16"/>
        <v>1319.468914507713</v>
      </c>
      <c r="W26">
        <f t="shared" si="17"/>
        <v>209.99999999999997</v>
      </c>
      <c r="X26" s="11">
        <f t="shared" si="18"/>
        <v>0.1006865755399233</v>
      </c>
      <c r="Y26" s="1">
        <f t="shared" si="19"/>
        <v>-19.94056859440578</v>
      </c>
      <c r="Z26" s="1">
        <f t="shared" si="20"/>
        <v>9.881339086602864</v>
      </c>
      <c r="AA26" s="1">
        <f t="shared" si="21"/>
        <v>-1.4699388472689447</v>
      </c>
      <c r="AB26" s="1">
        <f t="shared" si="22"/>
        <v>-1.4699388472689447</v>
      </c>
      <c r="AC26" s="1">
        <f t="shared" si="23"/>
        <v>-84.22129209083585</v>
      </c>
      <c r="AD26" s="1"/>
      <c r="AF26" s="1">
        <f t="shared" si="24"/>
        <v>0.10837173000893809</v>
      </c>
      <c r="AG26" s="11">
        <f t="shared" si="25"/>
        <v>0.1006865755399233</v>
      </c>
      <c r="AK26" s="1">
        <f t="shared" si="26"/>
        <v>-19.30167987299044</v>
      </c>
      <c r="AL26" s="1">
        <f t="shared" si="27"/>
        <v>-19.94056859440578</v>
      </c>
      <c r="AP26" s="1">
        <f t="shared" si="28"/>
        <v>-0.8253264083961733</v>
      </c>
      <c r="AQ26" s="1">
        <f t="shared" si="29"/>
        <v>-1.4699388472689447</v>
      </c>
      <c r="AU26" s="1">
        <f t="shared" si="30"/>
        <v>-47.287719921791286</v>
      </c>
      <c r="AV26" s="1">
        <f t="shared" si="31"/>
        <v>-84.22129209083585</v>
      </c>
    </row>
    <row r="27" spans="1:48" ht="13.5">
      <c r="A27">
        <f t="shared" si="32"/>
        <v>22</v>
      </c>
      <c r="B27">
        <f t="shared" si="0"/>
        <v>1382.3007675795088</v>
      </c>
      <c r="C27">
        <f t="shared" si="34"/>
        <v>219.99999999999997</v>
      </c>
      <c r="D27" s="1">
        <f t="shared" si="35"/>
        <v>1.382300767579509</v>
      </c>
      <c r="E27" s="3">
        <f t="shared" si="3"/>
        <v>0.875</v>
      </c>
      <c r="F27" s="1">
        <f t="shared" si="36"/>
        <v>0.16395865026250914</v>
      </c>
      <c r="G27" s="1">
        <f t="shared" si="5"/>
        <v>0.8360413497374909</v>
      </c>
      <c r="H27" s="1">
        <f t="shared" si="37"/>
        <v>0.8595013443876025</v>
      </c>
      <c r="I27" s="1">
        <f t="shared" si="38"/>
        <v>1.1990444943683205</v>
      </c>
      <c r="J27" s="1">
        <f t="shared" si="8"/>
        <v>0.8339974076832062</v>
      </c>
      <c r="K27" s="1">
        <f t="shared" si="9"/>
        <v>0.10424967596040077</v>
      </c>
      <c r="L27" s="1">
        <f t="shared" si="10"/>
        <v>-1.5767059855816432</v>
      </c>
      <c r="M27" s="1">
        <f t="shared" si="11"/>
        <v>-19.638505725420515</v>
      </c>
      <c r="N27" s="1">
        <f t="shared" si="39"/>
        <v>1.0280608066305308</v>
      </c>
      <c r="O27" s="1">
        <f t="shared" si="13"/>
        <v>-0.7992335553479557</v>
      </c>
      <c r="P27" s="4">
        <f t="shared" si="40"/>
        <v>-0.7992335553479557</v>
      </c>
      <c r="Q27" s="5">
        <f t="shared" si="41"/>
        <v>-45.792709566673345</v>
      </c>
      <c r="T27" s="15">
        <v>0.007488876</v>
      </c>
      <c r="U27">
        <f t="shared" si="33"/>
        <v>22</v>
      </c>
      <c r="V27">
        <f t="shared" si="16"/>
        <v>1382.3007675795088</v>
      </c>
      <c r="W27">
        <f t="shared" si="17"/>
        <v>219.99999999999997</v>
      </c>
      <c r="X27" s="11">
        <f t="shared" si="18"/>
        <v>0.09615322398550039</v>
      </c>
      <c r="Y27" s="1">
        <f t="shared" si="19"/>
        <v>-20.34072298864755</v>
      </c>
      <c r="Z27" s="1">
        <f t="shared" si="20"/>
        <v>10.351879043107761</v>
      </c>
      <c r="AA27" s="1">
        <f t="shared" si="21"/>
        <v>-1.474494319786533</v>
      </c>
      <c r="AB27" s="1">
        <f t="shared" si="22"/>
        <v>-1.474494319786533</v>
      </c>
      <c r="AC27" s="1">
        <f t="shared" si="23"/>
        <v>-84.4823014397815</v>
      </c>
      <c r="AD27" s="1"/>
      <c r="AF27" s="1">
        <f t="shared" si="24"/>
        <v>0.10424967596040077</v>
      </c>
      <c r="AG27" s="11">
        <f t="shared" si="25"/>
        <v>0.09615322398550039</v>
      </c>
      <c r="AK27" s="1">
        <f t="shared" si="26"/>
        <v>-19.638505725420515</v>
      </c>
      <c r="AL27" s="1">
        <f t="shared" si="27"/>
        <v>-20.34072298864755</v>
      </c>
      <c r="AP27" s="1">
        <f t="shared" si="28"/>
        <v>-0.7992335553479557</v>
      </c>
      <c r="AQ27" s="1">
        <f t="shared" si="29"/>
        <v>-1.474494319786533</v>
      </c>
      <c r="AU27" s="1">
        <f t="shared" si="30"/>
        <v>-45.792709566673345</v>
      </c>
      <c r="AV27" s="1">
        <f t="shared" si="31"/>
        <v>-84.4823014397815</v>
      </c>
    </row>
    <row r="28" spans="1:48" ht="13.5">
      <c r="A28">
        <f t="shared" si="32"/>
        <v>23</v>
      </c>
      <c r="B28">
        <f t="shared" si="0"/>
        <v>1445.1326206513047</v>
      </c>
      <c r="C28">
        <f t="shared" si="34"/>
        <v>229.99999999999997</v>
      </c>
      <c r="D28" s="1">
        <f t="shared" si="35"/>
        <v>1.4451326206513047</v>
      </c>
      <c r="E28" s="3">
        <f t="shared" si="3"/>
        <v>0.875</v>
      </c>
      <c r="F28" s="1">
        <f t="shared" si="36"/>
        <v>0.10966657936876642</v>
      </c>
      <c r="G28" s="1">
        <f t="shared" si="5"/>
        <v>0.8903334206312336</v>
      </c>
      <c r="H28" s="1">
        <f t="shared" si="37"/>
        <v>0.8681003636501681</v>
      </c>
      <c r="I28" s="1">
        <f t="shared" si="38"/>
        <v>1.243499835650358</v>
      </c>
      <c r="J28" s="1">
        <f t="shared" si="8"/>
        <v>0.8041818513606751</v>
      </c>
      <c r="K28" s="1">
        <f t="shared" si="9"/>
        <v>0.10052273142008439</v>
      </c>
      <c r="L28" s="1">
        <f t="shared" si="10"/>
        <v>-1.8929146441312004</v>
      </c>
      <c r="M28" s="1">
        <f t="shared" si="11"/>
        <v>-19.95471438397007</v>
      </c>
      <c r="N28" s="1">
        <f t="shared" si="39"/>
        <v>0.9750283922114228</v>
      </c>
      <c r="O28" s="1">
        <f t="shared" si="13"/>
        <v>-0.7727551668000496</v>
      </c>
      <c r="P28" s="4">
        <f t="shared" si="40"/>
        <v>-0.7727551668000496</v>
      </c>
      <c r="Q28" s="5">
        <f t="shared" si="41"/>
        <v>-44.2756096545708</v>
      </c>
      <c r="T28" s="15">
        <v>0.007488876</v>
      </c>
      <c r="U28">
        <f t="shared" si="33"/>
        <v>23</v>
      </c>
      <c r="V28">
        <f t="shared" si="16"/>
        <v>1445.1326206513047</v>
      </c>
      <c r="W28">
        <f t="shared" si="17"/>
        <v>229.99999999999997</v>
      </c>
      <c r="X28" s="11">
        <f t="shared" si="18"/>
        <v>0.09200883743994313</v>
      </c>
      <c r="Y28" s="1">
        <f t="shared" si="19"/>
        <v>-20.723409134159915</v>
      </c>
      <c r="Z28" s="1">
        <f t="shared" si="20"/>
        <v>10.82241899961266</v>
      </c>
      <c r="AA28" s="1">
        <f t="shared" si="21"/>
        <v>-1.4786571735628686</v>
      </c>
      <c r="AB28" s="1">
        <f t="shared" si="22"/>
        <v>-1.4786571735628686</v>
      </c>
      <c r="AC28" s="1">
        <f t="shared" si="23"/>
        <v>-84.72081539189563</v>
      </c>
      <c r="AD28" s="1"/>
      <c r="AF28" s="1">
        <f t="shared" si="24"/>
        <v>0.10052273142008439</v>
      </c>
      <c r="AG28" s="11">
        <f t="shared" si="25"/>
        <v>0.09200883743994313</v>
      </c>
      <c r="AK28" s="1">
        <f t="shared" si="26"/>
        <v>-19.95471438397007</v>
      </c>
      <c r="AL28" s="1">
        <f t="shared" si="27"/>
        <v>-20.723409134159915</v>
      </c>
      <c r="AP28" s="1">
        <f t="shared" si="28"/>
        <v>-0.7727551668000496</v>
      </c>
      <c r="AQ28" s="1">
        <f t="shared" si="29"/>
        <v>-1.4786571735628686</v>
      </c>
      <c r="AU28" s="1">
        <f t="shared" si="30"/>
        <v>-44.2756096545708</v>
      </c>
      <c r="AV28" s="1">
        <f t="shared" si="31"/>
        <v>-84.72081539189563</v>
      </c>
    </row>
    <row r="29" spans="1:48" ht="13.5">
      <c r="A29">
        <f t="shared" si="32"/>
        <v>24</v>
      </c>
      <c r="B29">
        <f t="shared" si="0"/>
        <v>1507.9644737231006</v>
      </c>
      <c r="C29">
        <f t="shared" si="34"/>
        <v>239.99999999999997</v>
      </c>
      <c r="D29" s="1">
        <f t="shared" si="35"/>
        <v>1.5079644737231006</v>
      </c>
      <c r="E29" s="3">
        <f t="shared" si="3"/>
        <v>0.875</v>
      </c>
      <c r="F29" s="1">
        <f t="shared" si="36"/>
        <v>0.054941704588149336</v>
      </c>
      <c r="G29" s="1">
        <f t="shared" si="5"/>
        <v>0.9450582954118507</v>
      </c>
      <c r="H29" s="1">
        <f t="shared" si="37"/>
        <v>0.8732733873747376</v>
      </c>
      <c r="I29" s="1">
        <f t="shared" si="38"/>
        <v>1.286756228204745</v>
      </c>
      <c r="J29" s="1">
        <f t="shared" si="8"/>
        <v>0.7771479772786325</v>
      </c>
      <c r="K29" s="1">
        <f t="shared" si="9"/>
        <v>0.09714349715982906</v>
      </c>
      <c r="L29" s="1">
        <f t="shared" si="10"/>
        <v>-2.189925580307858</v>
      </c>
      <c r="M29" s="1">
        <f t="shared" si="11"/>
        <v>-20.251725320146733</v>
      </c>
      <c r="N29" s="1">
        <f t="shared" si="39"/>
        <v>0.9240418200807076</v>
      </c>
      <c r="O29" s="1">
        <f t="shared" si="13"/>
        <v>-0.7459402085304946</v>
      </c>
      <c r="P29" s="4">
        <f t="shared" si="40"/>
        <v>-0.7459402085304946</v>
      </c>
      <c r="Q29" s="5">
        <f t="shared" si="41"/>
        <v>-42.73922571790587</v>
      </c>
      <c r="T29" s="15">
        <v>0.007488876</v>
      </c>
      <c r="U29">
        <f t="shared" si="33"/>
        <v>24</v>
      </c>
      <c r="V29">
        <f t="shared" si="16"/>
        <v>1507.9644737231006</v>
      </c>
      <c r="W29">
        <f t="shared" si="17"/>
        <v>239.99999999999997</v>
      </c>
      <c r="X29" s="11">
        <f t="shared" si="18"/>
        <v>0.0882056061057758</v>
      </c>
      <c r="Y29" s="1">
        <f t="shared" si="19"/>
        <v>-21.090076228558544</v>
      </c>
      <c r="Z29" s="1">
        <f t="shared" si="20"/>
        <v>11.292958956117559</v>
      </c>
      <c r="AA29" s="1">
        <f t="shared" si="21"/>
        <v>-1.4824759417453612</v>
      </c>
      <c r="AB29" s="1">
        <f t="shared" si="22"/>
        <v>-1.4824759417453612</v>
      </c>
      <c r="AC29" s="1">
        <f t="shared" si="23"/>
        <v>-84.93961469169129</v>
      </c>
      <c r="AD29" s="1"/>
      <c r="AF29" s="1">
        <f t="shared" si="24"/>
        <v>0.09714349715982906</v>
      </c>
      <c r="AG29" s="11">
        <f t="shared" si="25"/>
        <v>0.0882056061057758</v>
      </c>
      <c r="AK29" s="1">
        <f t="shared" si="26"/>
        <v>-20.251725320146733</v>
      </c>
      <c r="AL29" s="1">
        <f t="shared" si="27"/>
        <v>-21.090076228558544</v>
      </c>
      <c r="AP29" s="1">
        <f t="shared" si="28"/>
        <v>-0.7459402085304946</v>
      </c>
      <c r="AQ29" s="1">
        <f t="shared" si="29"/>
        <v>-1.4824759417453612</v>
      </c>
      <c r="AU29" s="1">
        <f t="shared" si="30"/>
        <v>-42.73922571790587</v>
      </c>
      <c r="AV29" s="1">
        <f t="shared" si="31"/>
        <v>-84.93961469169129</v>
      </c>
    </row>
    <row r="30" spans="1:48" ht="13.5">
      <c r="A30">
        <f t="shared" si="32"/>
        <v>25</v>
      </c>
      <c r="B30">
        <f t="shared" si="0"/>
        <v>1570.7963267948965</v>
      </c>
      <c r="C30">
        <f t="shared" si="34"/>
        <v>249.99999999999997</v>
      </c>
      <c r="D30" s="1">
        <f t="shared" si="35"/>
        <v>1.5707963267948966</v>
      </c>
      <c r="E30" s="3">
        <f t="shared" si="3"/>
        <v>0.875</v>
      </c>
      <c r="F30" s="1">
        <f t="shared" si="36"/>
        <v>5.3600244902252125E-17</v>
      </c>
      <c r="G30" s="1">
        <f t="shared" si="5"/>
        <v>1</v>
      </c>
      <c r="H30" s="1">
        <f t="shared" si="37"/>
        <v>0.875</v>
      </c>
      <c r="I30" s="1">
        <f t="shared" si="38"/>
        <v>1.3287682265918312</v>
      </c>
      <c r="J30" s="1">
        <f t="shared" si="8"/>
        <v>0.7525766947068778</v>
      </c>
      <c r="K30" s="1">
        <f t="shared" si="9"/>
        <v>0.09407208683835973</v>
      </c>
      <c r="L30" s="1">
        <f t="shared" si="10"/>
        <v>-2.4689846949953256</v>
      </c>
      <c r="M30" s="1">
        <f t="shared" si="11"/>
        <v>-20.5307844348342</v>
      </c>
      <c r="N30" s="1">
        <f t="shared" si="39"/>
        <v>0.875</v>
      </c>
      <c r="O30" s="1">
        <f t="shared" si="13"/>
        <v>-0.7188299996216245</v>
      </c>
      <c r="P30" s="4">
        <f t="shared" si="40"/>
        <v>-0.7188299996216245</v>
      </c>
      <c r="Q30" s="5">
        <f t="shared" si="41"/>
        <v>-41.185925165709655</v>
      </c>
      <c r="T30" s="15">
        <v>0.007488876</v>
      </c>
      <c r="U30">
        <f t="shared" si="33"/>
        <v>25</v>
      </c>
      <c r="V30">
        <f t="shared" si="16"/>
        <v>1570.7963267948965</v>
      </c>
      <c r="W30">
        <f t="shared" si="17"/>
        <v>249.99999999999997</v>
      </c>
      <c r="X30" s="11">
        <f t="shared" si="18"/>
        <v>0.08470321901123096</v>
      </c>
      <c r="Y30" s="1">
        <f t="shared" si="19"/>
        <v>-21.442001693681</v>
      </c>
      <c r="Z30" s="1">
        <f t="shared" si="20"/>
        <v>11.763498912622458</v>
      </c>
      <c r="AA30" s="1">
        <f t="shared" si="21"/>
        <v>-1.4859914935860792</v>
      </c>
      <c r="AB30" s="1">
        <f t="shared" si="22"/>
        <v>-1.4859914935860792</v>
      </c>
      <c r="AC30" s="1">
        <f t="shared" si="23"/>
        <v>-85.14104097482388</v>
      </c>
      <c r="AD30" s="1"/>
      <c r="AF30" s="1">
        <f t="shared" si="24"/>
        <v>0.09407208683835973</v>
      </c>
      <c r="AG30" s="11">
        <f t="shared" si="25"/>
        <v>0.08470321901123096</v>
      </c>
      <c r="AK30" s="1">
        <f t="shared" si="26"/>
        <v>-20.5307844348342</v>
      </c>
      <c r="AL30" s="1">
        <f t="shared" si="27"/>
        <v>-21.442001693681</v>
      </c>
      <c r="AP30" s="1">
        <f t="shared" si="28"/>
        <v>-0.7188299996216245</v>
      </c>
      <c r="AQ30" s="1">
        <f t="shared" si="29"/>
        <v>-1.4859914935860792</v>
      </c>
      <c r="AU30" s="1">
        <f t="shared" si="30"/>
        <v>-41.185925165709655</v>
      </c>
      <c r="AV30" s="1">
        <f t="shared" si="31"/>
        <v>-85.14104097482388</v>
      </c>
    </row>
    <row r="31" spans="1:48" ht="13.5">
      <c r="A31">
        <f t="shared" si="32"/>
        <v>26</v>
      </c>
      <c r="B31">
        <f t="shared" si="0"/>
        <v>1633.6281798666923</v>
      </c>
      <c r="C31">
        <f t="shared" si="34"/>
        <v>260</v>
      </c>
      <c r="D31" s="1">
        <f t="shared" si="35"/>
        <v>1.6336281798666923</v>
      </c>
      <c r="E31" s="3">
        <f t="shared" si="3"/>
        <v>0.875</v>
      </c>
      <c r="F31" s="1">
        <f t="shared" si="36"/>
        <v>-0.05494170458814903</v>
      </c>
      <c r="G31" s="1">
        <f t="shared" si="5"/>
        <v>1.054941704588149</v>
      </c>
      <c r="H31" s="1">
        <f t="shared" si="37"/>
        <v>0.8732733873747376</v>
      </c>
      <c r="I31" s="1">
        <f t="shared" si="38"/>
        <v>1.3694920259630203</v>
      </c>
      <c r="J31" s="1">
        <f t="shared" si="8"/>
        <v>0.7301977529199593</v>
      </c>
      <c r="K31" s="1">
        <f t="shared" si="9"/>
        <v>0.0912747191149949</v>
      </c>
      <c r="L31" s="1">
        <f t="shared" si="10"/>
        <v>-2.7311901572783794</v>
      </c>
      <c r="M31" s="1">
        <f t="shared" si="11"/>
        <v>-20.792989897117252</v>
      </c>
      <c r="N31" s="1">
        <f t="shared" si="39"/>
        <v>0.8277930274030307</v>
      </c>
      <c r="O31" s="1">
        <f t="shared" si="13"/>
        <v>-0.6914596658036459</v>
      </c>
      <c r="P31" s="4">
        <f t="shared" si="40"/>
        <v>-0.6914596658036459</v>
      </c>
      <c r="Q31" s="5">
        <f t="shared" si="41"/>
        <v>-39.617720554075284</v>
      </c>
      <c r="T31" s="15">
        <v>0.007488876</v>
      </c>
      <c r="U31">
        <f t="shared" si="33"/>
        <v>26</v>
      </c>
      <c r="V31">
        <f t="shared" si="16"/>
        <v>1633.6281798666923</v>
      </c>
      <c r="W31">
        <f t="shared" si="17"/>
        <v>260</v>
      </c>
      <c r="X31" s="11">
        <f t="shared" si="18"/>
        <v>0.08146745429919423</v>
      </c>
      <c r="Y31" s="1">
        <f t="shared" si="19"/>
        <v>-21.78031708684373</v>
      </c>
      <c r="Z31" s="1">
        <f t="shared" si="20"/>
        <v>12.234038869127355</v>
      </c>
      <c r="AA31" s="1">
        <f t="shared" si="21"/>
        <v>-1.4892384864346422</v>
      </c>
      <c r="AB31" s="1">
        <f t="shared" si="22"/>
        <v>-1.4892384864346422</v>
      </c>
      <c r="AC31" s="1">
        <f t="shared" si="23"/>
        <v>-85.32707996115569</v>
      </c>
      <c r="AD31" s="1"/>
      <c r="AF31" s="1">
        <f t="shared" si="24"/>
        <v>0.0912747191149949</v>
      </c>
      <c r="AG31" s="11">
        <f t="shared" si="25"/>
        <v>0.08146745429919423</v>
      </c>
      <c r="AK31" s="1">
        <f t="shared" si="26"/>
        <v>-20.792989897117252</v>
      </c>
      <c r="AL31" s="1">
        <f t="shared" si="27"/>
        <v>-21.78031708684373</v>
      </c>
      <c r="AP31" s="1">
        <f t="shared" si="28"/>
        <v>-0.6914596658036459</v>
      </c>
      <c r="AQ31" s="1">
        <f t="shared" si="29"/>
        <v>-1.4892384864346422</v>
      </c>
      <c r="AU31" s="1">
        <f t="shared" si="30"/>
        <v>-39.617720554075284</v>
      </c>
      <c r="AV31" s="1">
        <f t="shared" si="31"/>
        <v>-85.32707996115569</v>
      </c>
    </row>
    <row r="32" spans="1:48" ht="13.5">
      <c r="A32">
        <f t="shared" si="32"/>
        <v>27</v>
      </c>
      <c r="B32">
        <f t="shared" si="0"/>
        <v>1696.460032938488</v>
      </c>
      <c r="C32">
        <f t="shared" si="34"/>
        <v>269.99999999999994</v>
      </c>
      <c r="D32" s="1">
        <f t="shared" si="35"/>
        <v>1.696460032938488</v>
      </c>
      <c r="E32" s="3">
        <f t="shared" si="3"/>
        <v>0.875</v>
      </c>
      <c r="F32" s="1">
        <f t="shared" si="36"/>
        <v>-0.10966657936876593</v>
      </c>
      <c r="G32" s="1">
        <f t="shared" si="5"/>
        <v>1.109666579368766</v>
      </c>
      <c r="H32" s="1">
        <f t="shared" si="37"/>
        <v>0.8681003636501682</v>
      </c>
      <c r="I32" s="1">
        <f t="shared" si="38"/>
        <v>1.4088854313738686</v>
      </c>
      <c r="J32" s="1">
        <f t="shared" si="8"/>
        <v>0.7097809216643359</v>
      </c>
      <c r="K32" s="1">
        <f t="shared" si="9"/>
        <v>0.08872261520804199</v>
      </c>
      <c r="L32" s="1">
        <f t="shared" si="10"/>
        <v>-2.9775135663015466</v>
      </c>
      <c r="M32" s="1">
        <f t="shared" si="11"/>
        <v>-21.039313306140418</v>
      </c>
      <c r="N32" s="1">
        <f t="shared" si="39"/>
        <v>0.7823073883544256</v>
      </c>
      <c r="O32" s="1">
        <f t="shared" si="13"/>
        <v>-0.663859275521639</v>
      </c>
      <c r="P32" s="4">
        <f t="shared" si="40"/>
        <v>-0.663859275521639</v>
      </c>
      <c r="Q32" s="5">
        <f t="shared" si="41"/>
        <v>-38.0363346780024</v>
      </c>
      <c r="T32" s="15">
        <v>0.007488876</v>
      </c>
      <c r="U32">
        <f t="shared" si="33"/>
        <v>27</v>
      </c>
      <c r="V32">
        <f t="shared" si="16"/>
        <v>1696.460032938488</v>
      </c>
      <c r="W32">
        <f t="shared" si="17"/>
        <v>269.99999999999994</v>
      </c>
      <c r="X32" s="11">
        <f t="shared" si="18"/>
        <v>0.07846907496754912</v>
      </c>
      <c r="Y32" s="1">
        <f t="shared" si="19"/>
        <v>-22.106029340795374</v>
      </c>
      <c r="Z32" s="1">
        <f t="shared" si="20"/>
        <v>12.704578825632252</v>
      </c>
      <c r="AA32" s="1">
        <f t="shared" si="21"/>
        <v>-1.4922465003537144</v>
      </c>
      <c r="AB32" s="1">
        <f t="shared" si="22"/>
        <v>-1.4922465003537144</v>
      </c>
      <c r="AC32" s="1">
        <f t="shared" si="23"/>
        <v>-85.49942646343514</v>
      </c>
      <c r="AD32" s="1"/>
      <c r="AF32" s="1">
        <f t="shared" si="24"/>
        <v>0.08872261520804199</v>
      </c>
      <c r="AG32" s="11">
        <f t="shared" si="25"/>
        <v>0.07846907496754912</v>
      </c>
      <c r="AK32" s="1">
        <f t="shared" si="26"/>
        <v>-21.039313306140418</v>
      </c>
      <c r="AL32" s="1">
        <f t="shared" si="27"/>
        <v>-22.106029340795374</v>
      </c>
      <c r="AP32" s="1">
        <f t="shared" si="28"/>
        <v>-0.663859275521639</v>
      </c>
      <c r="AQ32" s="1">
        <f t="shared" si="29"/>
        <v>-1.4922465003537144</v>
      </c>
      <c r="AU32" s="1">
        <f t="shared" si="30"/>
        <v>-38.0363346780024</v>
      </c>
      <c r="AV32" s="1">
        <f t="shared" si="31"/>
        <v>-85.49942646343514</v>
      </c>
    </row>
    <row r="33" spans="1:48" ht="13.5">
      <c r="A33">
        <f t="shared" si="32"/>
        <v>28</v>
      </c>
      <c r="B33">
        <f t="shared" si="0"/>
        <v>1759.2918860102839</v>
      </c>
      <c r="C33">
        <f t="shared" si="34"/>
        <v>279.99999999999994</v>
      </c>
      <c r="D33" s="1">
        <f t="shared" si="35"/>
        <v>1.759291886010284</v>
      </c>
      <c r="E33" s="3">
        <f t="shared" si="3"/>
        <v>0.875</v>
      </c>
      <c r="F33" s="1">
        <f t="shared" si="36"/>
        <v>-0.16395865026250883</v>
      </c>
      <c r="G33" s="1">
        <f t="shared" si="5"/>
        <v>1.1639586502625088</v>
      </c>
      <c r="H33" s="1">
        <f t="shared" si="37"/>
        <v>0.8595013443876026</v>
      </c>
      <c r="I33" s="1">
        <f t="shared" si="38"/>
        <v>1.4469078410614193</v>
      </c>
      <c r="J33" s="1">
        <f t="shared" si="8"/>
        <v>0.691129021228071</v>
      </c>
      <c r="K33" s="1">
        <f t="shared" si="9"/>
        <v>0.08639112765350887</v>
      </c>
      <c r="L33" s="1">
        <f t="shared" si="10"/>
        <v>-3.2088174034021866</v>
      </c>
      <c r="M33" s="1">
        <f t="shared" si="11"/>
        <v>-21.27061714324106</v>
      </c>
      <c r="N33" s="1">
        <f t="shared" si="39"/>
        <v>0.73842944866964</v>
      </c>
      <c r="O33" s="1">
        <f t="shared" si="13"/>
        <v>-0.6360547366676275</v>
      </c>
      <c r="P33" s="4">
        <f t="shared" si="40"/>
        <v>-0.6360547366676275</v>
      </c>
      <c r="Q33" s="5">
        <f t="shared" si="41"/>
        <v>-36.44325195036002</v>
      </c>
      <c r="T33" s="15">
        <v>0.007488876</v>
      </c>
      <c r="U33">
        <f t="shared" si="33"/>
        <v>28</v>
      </c>
      <c r="V33">
        <f t="shared" si="16"/>
        <v>1759.2918860102839</v>
      </c>
      <c r="W33">
        <f t="shared" si="17"/>
        <v>279.99999999999994</v>
      </c>
      <c r="X33" s="11">
        <f t="shared" si="18"/>
        <v>0.07568295578083034</v>
      </c>
      <c r="Y33" s="1">
        <f t="shared" si="19"/>
        <v>-22.420038300033017</v>
      </c>
      <c r="Z33" s="1">
        <f t="shared" si="20"/>
        <v>13.175118782137151</v>
      </c>
      <c r="AA33" s="1">
        <f t="shared" si="21"/>
        <v>-1.4950409332884573</v>
      </c>
      <c r="AB33" s="1">
        <f t="shared" si="22"/>
        <v>-1.4950409332884573</v>
      </c>
      <c r="AC33" s="1">
        <f t="shared" si="23"/>
        <v>-85.65953567672827</v>
      </c>
      <c r="AD33" s="1"/>
      <c r="AF33" s="1">
        <f t="shared" si="24"/>
        <v>0.08639112765350887</v>
      </c>
      <c r="AG33" s="11">
        <f t="shared" si="25"/>
        <v>0.07568295578083034</v>
      </c>
      <c r="AK33" s="1">
        <f t="shared" si="26"/>
        <v>-21.27061714324106</v>
      </c>
      <c r="AL33" s="1">
        <f t="shared" si="27"/>
        <v>-22.420038300033017</v>
      </c>
      <c r="AP33" s="1">
        <f t="shared" si="28"/>
        <v>-0.6360547366676275</v>
      </c>
      <c r="AQ33" s="1">
        <f t="shared" si="29"/>
        <v>-1.4950409332884573</v>
      </c>
      <c r="AU33" s="1">
        <f t="shared" si="30"/>
        <v>-36.44325195036002</v>
      </c>
      <c r="AV33" s="1">
        <f t="shared" si="31"/>
        <v>-85.65953567672827</v>
      </c>
    </row>
    <row r="34" spans="1:48" ht="13.5">
      <c r="A34">
        <f t="shared" si="32"/>
        <v>29</v>
      </c>
      <c r="B34">
        <f t="shared" si="0"/>
        <v>1822.1237390820797</v>
      </c>
      <c r="C34">
        <f t="shared" si="34"/>
        <v>289.99999999999994</v>
      </c>
      <c r="D34" s="1">
        <f t="shared" si="35"/>
        <v>1.8221237390820797</v>
      </c>
      <c r="E34" s="3">
        <f t="shared" si="3"/>
        <v>0.875</v>
      </c>
      <c r="F34" s="1">
        <f t="shared" si="36"/>
        <v>-0.2176036512692476</v>
      </c>
      <c r="G34" s="1">
        <f t="shared" si="5"/>
        <v>1.2176036512692476</v>
      </c>
      <c r="H34" s="1">
        <f t="shared" si="37"/>
        <v>0.8475102659875523</v>
      </c>
      <c r="I34" s="1">
        <f t="shared" si="38"/>
        <v>1.48352024001646</v>
      </c>
      <c r="J34" s="1">
        <f t="shared" si="8"/>
        <v>0.6740723672154987</v>
      </c>
      <c r="K34" s="1">
        <f t="shared" si="9"/>
        <v>0.08425904590193734</v>
      </c>
      <c r="L34" s="1">
        <f t="shared" si="10"/>
        <v>-3.425869517506138</v>
      </c>
      <c r="M34" s="1">
        <f t="shared" si="11"/>
        <v>-21.48766925734501</v>
      </c>
      <c r="N34" s="1">
        <f t="shared" si="39"/>
        <v>0.6960477369660442</v>
      </c>
      <c r="O34" s="1">
        <f t="shared" si="13"/>
        <v>-0.6080685108327892</v>
      </c>
      <c r="P34" s="4">
        <f t="shared" si="40"/>
        <v>-0.6080685108327892</v>
      </c>
      <c r="Q34" s="5">
        <f t="shared" si="41"/>
        <v>-34.8397593255238</v>
      </c>
      <c r="T34" s="15">
        <v>0.007488876</v>
      </c>
      <c r="U34">
        <f t="shared" si="33"/>
        <v>29</v>
      </c>
      <c r="V34">
        <f t="shared" si="16"/>
        <v>1822.1237390820797</v>
      </c>
      <c r="W34">
        <f t="shared" si="17"/>
        <v>289.99999999999994</v>
      </c>
      <c r="X34" s="11">
        <f t="shared" si="18"/>
        <v>0.0730873869608611</v>
      </c>
      <c r="Y34" s="1">
        <f t="shared" si="19"/>
        <v>-22.723151296939538</v>
      </c>
      <c r="Z34" s="1">
        <f t="shared" si="20"/>
        <v>13.64565873864205</v>
      </c>
      <c r="AA34" s="1">
        <f t="shared" si="21"/>
        <v>-1.4976437136336052</v>
      </c>
      <c r="AB34" s="1">
        <f t="shared" si="22"/>
        <v>-1.4976437136336052</v>
      </c>
      <c r="AC34" s="1">
        <f t="shared" si="23"/>
        <v>-85.80866400550484</v>
      </c>
      <c r="AD34" s="1"/>
      <c r="AF34" s="1">
        <f t="shared" si="24"/>
        <v>0.08425904590193734</v>
      </c>
      <c r="AG34" s="11">
        <f t="shared" si="25"/>
        <v>0.0730873869608611</v>
      </c>
      <c r="AK34" s="1">
        <f t="shared" si="26"/>
        <v>-21.48766925734501</v>
      </c>
      <c r="AL34" s="1">
        <f t="shared" si="27"/>
        <v>-22.723151296939538</v>
      </c>
      <c r="AP34" s="1">
        <f t="shared" si="28"/>
        <v>-0.6080685108327892</v>
      </c>
      <c r="AQ34" s="1">
        <f t="shared" si="29"/>
        <v>-1.4976437136336052</v>
      </c>
      <c r="AU34" s="1">
        <f t="shared" si="30"/>
        <v>-34.8397593255238</v>
      </c>
      <c r="AV34" s="1">
        <f t="shared" si="31"/>
        <v>-85.80866400550484</v>
      </c>
    </row>
    <row r="35" spans="1:48" ht="13.5">
      <c r="A35">
        <f t="shared" si="32"/>
        <v>30</v>
      </c>
      <c r="B35">
        <f t="shared" si="0"/>
        <v>1884.9555921538756</v>
      </c>
      <c r="C35">
        <f t="shared" si="34"/>
        <v>299.99999999999994</v>
      </c>
      <c r="D35" s="1">
        <f t="shared" si="35"/>
        <v>1.8849555921538756</v>
      </c>
      <c r="E35" s="3">
        <f t="shared" si="3"/>
        <v>0.875</v>
      </c>
      <c r="F35" s="1">
        <f t="shared" si="36"/>
        <v>-0.27038987007807874</v>
      </c>
      <c r="G35" s="1">
        <f t="shared" si="5"/>
        <v>1.2703898700780787</v>
      </c>
      <c r="H35" s="1">
        <f t="shared" si="37"/>
        <v>0.8321744517582594</v>
      </c>
      <c r="I35" s="1">
        <f t="shared" si="38"/>
        <v>1.5186852011381942</v>
      </c>
      <c r="J35" s="1">
        <f t="shared" si="8"/>
        <v>0.6584643079754381</v>
      </c>
      <c r="K35" s="1">
        <f t="shared" si="9"/>
        <v>0.08230803849692976</v>
      </c>
      <c r="L35" s="1">
        <f t="shared" si="10"/>
        <v>-3.629355219493271</v>
      </c>
      <c r="M35" s="1">
        <f t="shared" si="11"/>
        <v>-21.69115495933214</v>
      </c>
      <c r="N35" s="1">
        <f t="shared" si="39"/>
        <v>0.6550543824055474</v>
      </c>
      <c r="O35" s="1">
        <f t="shared" si="13"/>
        <v>-0.5799201870464585</v>
      </c>
      <c r="P35" s="4">
        <f t="shared" si="40"/>
        <v>-0.5799201870464585</v>
      </c>
      <c r="Q35" s="5">
        <f t="shared" si="41"/>
        <v>-33.22697917219934</v>
      </c>
      <c r="T35" s="15">
        <v>0.007488876</v>
      </c>
      <c r="U35">
        <f t="shared" si="33"/>
        <v>30</v>
      </c>
      <c r="V35">
        <f t="shared" si="16"/>
        <v>1884.9555921538756</v>
      </c>
      <c r="W35">
        <f t="shared" si="17"/>
        <v>299.99999999999994</v>
      </c>
      <c r="X35" s="11">
        <f t="shared" si="18"/>
        <v>0.07066351437335565</v>
      </c>
      <c r="Y35" s="1">
        <f t="shared" si="19"/>
        <v>-23.016095343967052</v>
      </c>
      <c r="Z35" s="1">
        <f t="shared" si="20"/>
        <v>14.116198695146947</v>
      </c>
      <c r="AA35" s="1">
        <f t="shared" si="21"/>
        <v>-1.5000738721521352</v>
      </c>
      <c r="AB35" s="1">
        <f t="shared" si="22"/>
        <v>-1.5000738721521352</v>
      </c>
      <c r="AC35" s="1">
        <f t="shared" si="23"/>
        <v>-85.94790183216438</v>
      </c>
      <c r="AD35" s="1"/>
      <c r="AF35" s="1">
        <f t="shared" si="24"/>
        <v>0.08230803849692976</v>
      </c>
      <c r="AG35" s="11">
        <f t="shared" si="25"/>
        <v>0.07066351437335565</v>
      </c>
      <c r="AK35" s="1">
        <f t="shared" si="26"/>
        <v>-21.69115495933214</v>
      </c>
      <c r="AL35" s="1">
        <f t="shared" si="27"/>
        <v>-23.016095343967052</v>
      </c>
      <c r="AP35" s="1">
        <f t="shared" si="28"/>
        <v>-0.5799201870464585</v>
      </c>
      <c r="AQ35" s="1">
        <f t="shared" si="29"/>
        <v>-1.5000738721521352</v>
      </c>
      <c r="AU35" s="1">
        <f t="shared" si="30"/>
        <v>-33.22697917219934</v>
      </c>
      <c r="AV35" s="1">
        <f t="shared" si="31"/>
        <v>-85.94790183216438</v>
      </c>
    </row>
    <row r="36" spans="1:48" ht="13.5">
      <c r="A36">
        <f t="shared" si="32"/>
        <v>31</v>
      </c>
      <c r="B36">
        <f t="shared" si="0"/>
        <v>1947.7874452256715</v>
      </c>
      <c r="C36">
        <f t="shared" si="34"/>
        <v>309.99999999999994</v>
      </c>
      <c r="D36" s="1">
        <f t="shared" si="35"/>
        <v>1.9477874452256716</v>
      </c>
      <c r="E36" s="3">
        <f t="shared" si="3"/>
        <v>0.875</v>
      </c>
      <c r="F36" s="1">
        <f t="shared" si="36"/>
        <v>-0.322108983599093</v>
      </c>
      <c r="G36" s="1">
        <f t="shared" si="5"/>
        <v>1.322108983599093</v>
      </c>
      <c r="H36" s="1">
        <f t="shared" si="37"/>
        <v>0.81355442515222</v>
      </c>
      <c r="I36" s="1">
        <f t="shared" si="38"/>
        <v>1.5523668919421678</v>
      </c>
      <c r="J36" s="1">
        <f t="shared" si="8"/>
        <v>0.6441776136753979</v>
      </c>
      <c r="K36" s="1">
        <f t="shared" si="9"/>
        <v>0.08052220170942474</v>
      </c>
      <c r="L36" s="1">
        <f t="shared" si="10"/>
        <v>-3.8198874352869865</v>
      </c>
      <c r="M36" s="1">
        <f t="shared" si="11"/>
        <v>-21.881687175125858</v>
      </c>
      <c r="N36" s="1">
        <f t="shared" si="39"/>
        <v>0.615345962582852</v>
      </c>
      <c r="O36" s="1">
        <f t="shared" si="13"/>
        <v>-0.5516269463216851</v>
      </c>
      <c r="P36" s="4">
        <f t="shared" si="40"/>
        <v>-0.5516269463216851</v>
      </c>
      <c r="Q36" s="5">
        <f t="shared" si="41"/>
        <v>-31.605895889922166</v>
      </c>
      <c r="T36" s="15">
        <v>0.007488876</v>
      </c>
      <c r="U36">
        <f t="shared" si="33"/>
        <v>31</v>
      </c>
      <c r="V36">
        <f t="shared" si="16"/>
        <v>1947.7874452256715</v>
      </c>
      <c r="W36">
        <f t="shared" si="17"/>
        <v>309.99999999999994</v>
      </c>
      <c r="X36" s="11">
        <f t="shared" si="18"/>
        <v>0.0683948860599981</v>
      </c>
      <c r="Y36" s="1">
        <f t="shared" si="19"/>
        <v>-23.299527392192076</v>
      </c>
      <c r="Z36" s="1">
        <f t="shared" si="20"/>
        <v>14.586738651651846</v>
      </c>
      <c r="AA36" s="1">
        <f t="shared" si="21"/>
        <v>-1.502348004551187</v>
      </c>
      <c r="AB36" s="1">
        <f t="shared" si="22"/>
        <v>-1.502348004551187</v>
      </c>
      <c r="AC36" s="1">
        <f t="shared" si="23"/>
        <v>-86.07820002068401</v>
      </c>
      <c r="AD36" s="1"/>
      <c r="AF36" s="1">
        <f t="shared" si="24"/>
        <v>0.08052220170942474</v>
      </c>
      <c r="AG36" s="11">
        <f t="shared" si="25"/>
        <v>0.0683948860599981</v>
      </c>
      <c r="AK36" s="1">
        <f t="shared" si="26"/>
        <v>-21.881687175125858</v>
      </c>
      <c r="AL36" s="1">
        <f t="shared" si="27"/>
        <v>-23.299527392192076</v>
      </c>
      <c r="AP36" s="1">
        <f t="shared" si="28"/>
        <v>-0.5516269463216851</v>
      </c>
      <c r="AQ36" s="1">
        <f t="shared" si="29"/>
        <v>-1.502348004551187</v>
      </c>
      <c r="AU36" s="1">
        <f t="shared" si="30"/>
        <v>-31.605895889922166</v>
      </c>
      <c r="AV36" s="1">
        <f t="shared" si="31"/>
        <v>-86.07820002068401</v>
      </c>
    </row>
    <row r="37" spans="1:48" ht="13.5">
      <c r="A37">
        <f t="shared" si="32"/>
        <v>32</v>
      </c>
      <c r="B37">
        <f t="shared" si="0"/>
        <v>2010.6192982974674</v>
      </c>
      <c r="C37">
        <f t="shared" si="34"/>
        <v>319.99999999999994</v>
      </c>
      <c r="D37" s="1">
        <f t="shared" si="35"/>
        <v>2.0106192982974673</v>
      </c>
      <c r="E37" s="3">
        <f t="shared" si="3"/>
        <v>0.875</v>
      </c>
      <c r="F37" s="1">
        <f t="shared" si="36"/>
        <v>-0.37255688011943827</v>
      </c>
      <c r="G37" s="1">
        <f t="shared" si="5"/>
        <v>1.3725568801194383</v>
      </c>
      <c r="H37" s="1">
        <f t="shared" si="37"/>
        <v>0.7917236709077672</v>
      </c>
      <c r="I37" s="1">
        <f t="shared" si="38"/>
        <v>1.5845310852863936</v>
      </c>
      <c r="J37" s="1">
        <f t="shared" si="8"/>
        <v>0.6311015348867431</v>
      </c>
      <c r="K37" s="1">
        <f t="shared" si="9"/>
        <v>0.07888769186084289</v>
      </c>
      <c r="L37" s="1">
        <f t="shared" si="10"/>
        <v>-3.9980152717371826</v>
      </c>
      <c r="M37" s="1">
        <f t="shared" si="11"/>
        <v>-22.059815011576056</v>
      </c>
      <c r="N37" s="1">
        <f t="shared" si="39"/>
        <v>0.5768239425085774</v>
      </c>
      <c r="O37" s="1">
        <f t="shared" si="13"/>
        <v>-0.5232039406227109</v>
      </c>
      <c r="P37" s="4">
        <f t="shared" si="40"/>
        <v>-0.5232039406227109</v>
      </c>
      <c r="Q37" s="5">
        <f t="shared" si="41"/>
        <v>-29.97737762229466</v>
      </c>
      <c r="T37" s="15">
        <v>0.007488876</v>
      </c>
      <c r="U37">
        <f t="shared" si="33"/>
        <v>32</v>
      </c>
      <c r="V37">
        <f t="shared" si="16"/>
        <v>2010.6192982974674</v>
      </c>
      <c r="W37">
        <f t="shared" si="17"/>
        <v>319.99999999999994</v>
      </c>
      <c r="X37" s="11">
        <f t="shared" si="18"/>
        <v>0.06626708232549659</v>
      </c>
      <c r="Y37" s="1">
        <f t="shared" si="19"/>
        <v>-23.574043010943</v>
      </c>
      <c r="Z37" s="1">
        <f t="shared" si="20"/>
        <v>15.057278608156745</v>
      </c>
      <c r="AA37" s="1">
        <f t="shared" si="21"/>
        <v>-1.504480648314846</v>
      </c>
      <c r="AB37" s="1">
        <f t="shared" si="22"/>
        <v>-1.504480648314846</v>
      </c>
      <c r="AC37" s="1">
        <f t="shared" si="23"/>
        <v>-86.20039150754657</v>
      </c>
      <c r="AD37" s="1"/>
      <c r="AF37" s="1">
        <f t="shared" si="24"/>
        <v>0.07888769186084289</v>
      </c>
      <c r="AG37" s="11">
        <f t="shared" si="25"/>
        <v>0.06626708232549659</v>
      </c>
      <c r="AK37" s="1">
        <f t="shared" si="26"/>
        <v>-22.059815011576056</v>
      </c>
      <c r="AL37" s="1">
        <f t="shared" si="27"/>
        <v>-23.574043010943</v>
      </c>
      <c r="AP37" s="1">
        <f t="shared" si="28"/>
        <v>-0.5232039406227109</v>
      </c>
      <c r="AQ37" s="1">
        <f t="shared" si="29"/>
        <v>-1.504480648314846</v>
      </c>
      <c r="AU37" s="1">
        <f t="shared" si="30"/>
        <v>-29.97737762229466</v>
      </c>
      <c r="AV37" s="1">
        <f t="shared" si="31"/>
        <v>-86.20039150754657</v>
      </c>
    </row>
    <row r="38" spans="1:48" ht="13.5">
      <c r="A38">
        <f t="shared" si="32"/>
        <v>33</v>
      </c>
      <c r="B38">
        <f t="shared" si="0"/>
        <v>2073.4511513692632</v>
      </c>
      <c r="C38">
        <f t="shared" si="34"/>
        <v>329.99999999999994</v>
      </c>
      <c r="D38" s="1">
        <f t="shared" si="35"/>
        <v>2.0734511513692633</v>
      </c>
      <c r="E38" s="3">
        <f t="shared" si="3"/>
        <v>0.875</v>
      </c>
      <c r="F38" s="1">
        <f t="shared" si="36"/>
        <v>-0.42153446483900064</v>
      </c>
      <c r="G38" s="1">
        <f t="shared" si="5"/>
        <v>1.4215344648390007</v>
      </c>
      <c r="H38" s="1">
        <f t="shared" si="37"/>
        <v>0.7667683450383808</v>
      </c>
      <c r="I38" s="1">
        <f t="shared" si="38"/>
        <v>1.615145172942049</v>
      </c>
      <c r="J38" s="1">
        <f t="shared" si="8"/>
        <v>0.6191393917727294</v>
      </c>
      <c r="K38" s="1">
        <f t="shared" si="9"/>
        <v>0.07739242397159117</v>
      </c>
      <c r="L38" s="1">
        <f t="shared" si="10"/>
        <v>-4.164231276056094</v>
      </c>
      <c r="M38" s="1">
        <f t="shared" si="11"/>
        <v>-22.226031015894968</v>
      </c>
      <c r="N38" s="1">
        <f t="shared" si="39"/>
        <v>0.5393948328401752</v>
      </c>
      <c r="O38" s="1">
        <f t="shared" si="13"/>
        <v>-0.4946646042327316</v>
      </c>
      <c r="P38" s="4">
        <f t="shared" si="40"/>
        <v>-0.4946646042327316</v>
      </c>
      <c r="Q38" s="5">
        <f t="shared" si="41"/>
        <v>-28.342194097044718</v>
      </c>
      <c r="T38" s="15">
        <v>0.007488876</v>
      </c>
      <c r="U38">
        <f t="shared" si="33"/>
        <v>33</v>
      </c>
      <c r="V38">
        <f t="shared" si="16"/>
        <v>2073.4511513692632</v>
      </c>
      <c r="W38">
        <f t="shared" si="17"/>
        <v>329.99999999999994</v>
      </c>
      <c r="X38" s="11">
        <f t="shared" si="18"/>
        <v>0.06426741199251963</v>
      </c>
      <c r="Y38" s="1">
        <f t="shared" si="19"/>
        <v>-23.840183769956948</v>
      </c>
      <c r="Z38" s="1">
        <f t="shared" si="20"/>
        <v>15.527818564661644</v>
      </c>
      <c r="AA38" s="1">
        <f t="shared" si="21"/>
        <v>-1.5064845917545768</v>
      </c>
      <c r="AB38" s="1">
        <f t="shared" si="22"/>
        <v>-1.5064845917545768</v>
      </c>
      <c r="AC38" s="1">
        <f t="shared" si="23"/>
        <v>-86.31520900902606</v>
      </c>
      <c r="AD38" s="1"/>
      <c r="AF38" s="1">
        <f t="shared" si="24"/>
        <v>0.07739242397159117</v>
      </c>
      <c r="AG38" s="11">
        <f t="shared" si="25"/>
        <v>0.06426741199251963</v>
      </c>
      <c r="AK38" s="1">
        <f t="shared" si="26"/>
        <v>-22.226031015894968</v>
      </c>
      <c r="AL38" s="1">
        <f t="shared" si="27"/>
        <v>-23.840183769956948</v>
      </c>
      <c r="AP38" s="1">
        <f t="shared" si="28"/>
        <v>-0.4946646042327316</v>
      </c>
      <c r="AQ38" s="1">
        <f t="shared" si="29"/>
        <v>-1.5064845917545768</v>
      </c>
      <c r="AU38" s="1">
        <f t="shared" si="30"/>
        <v>-28.342194097044718</v>
      </c>
      <c r="AV38" s="1">
        <f t="shared" si="31"/>
        <v>-86.31520900902606</v>
      </c>
    </row>
    <row r="39" spans="1:48" ht="13.5">
      <c r="A39">
        <f t="shared" si="32"/>
        <v>34</v>
      </c>
      <c r="B39">
        <f t="shared" si="0"/>
        <v>2136.283004441059</v>
      </c>
      <c r="C39">
        <f t="shared" si="34"/>
        <v>339.99999999999994</v>
      </c>
      <c r="D39" s="1">
        <f t="shared" si="35"/>
        <v>2.136283004441059</v>
      </c>
      <c r="E39" s="3">
        <f t="shared" si="3"/>
        <v>0.875</v>
      </c>
      <c r="F39" s="1">
        <f t="shared" si="36"/>
        <v>-0.4688484456066216</v>
      </c>
      <c r="G39" s="1">
        <f t="shared" si="5"/>
        <v>1.4688484456066215</v>
      </c>
      <c r="H39" s="1">
        <f t="shared" si="37"/>
        <v>0.7387869348142635</v>
      </c>
      <c r="I39" s="1">
        <f t="shared" si="38"/>
        <v>1.644178181102414</v>
      </c>
      <c r="J39" s="1">
        <f t="shared" si="8"/>
        <v>0.6082065870315251</v>
      </c>
      <c r="K39" s="1">
        <f t="shared" si="9"/>
        <v>0.07602582337894064</v>
      </c>
      <c r="L39" s="1">
        <f t="shared" si="10"/>
        <v>-4.31897761294157</v>
      </c>
      <c r="M39" s="1">
        <f t="shared" si="11"/>
        <v>-22.38077735278044</v>
      </c>
      <c r="N39" s="1">
        <f t="shared" si="39"/>
        <v>0.5029701580336635</v>
      </c>
      <c r="O39" s="1">
        <f t="shared" si="13"/>
        <v>-0.4660209113333115</v>
      </c>
      <c r="P39" s="4">
        <f t="shared" si="40"/>
        <v>-0.4660209113333115</v>
      </c>
      <c r="Q39" s="5">
        <f t="shared" si="41"/>
        <v>-26.701031384239105</v>
      </c>
      <c r="T39" s="15">
        <v>0.007488876</v>
      </c>
      <c r="U39">
        <f t="shared" si="33"/>
        <v>34</v>
      </c>
      <c r="V39">
        <f t="shared" si="16"/>
        <v>2136.283004441059</v>
      </c>
      <c r="W39">
        <f t="shared" si="17"/>
        <v>339.99999999999994</v>
      </c>
      <c r="X39" s="11">
        <f t="shared" si="18"/>
        <v>0.06238466144426081</v>
      </c>
      <c r="Y39" s="1">
        <f t="shared" si="19"/>
        <v>-24.098443548972753</v>
      </c>
      <c r="Z39" s="1">
        <f t="shared" si="20"/>
        <v>15.99835852116654</v>
      </c>
      <c r="AA39" s="1">
        <f t="shared" si="21"/>
        <v>-1.5083711290689836</v>
      </c>
      <c r="AB39" s="1">
        <f t="shared" si="22"/>
        <v>-1.5083711290689836</v>
      </c>
      <c r="AC39" s="1">
        <f t="shared" si="23"/>
        <v>-86.42329963503552</v>
      </c>
      <c r="AD39" s="1"/>
      <c r="AF39" s="1">
        <f t="shared" si="24"/>
        <v>0.07602582337894064</v>
      </c>
      <c r="AG39" s="11">
        <f t="shared" si="25"/>
        <v>0.06238466144426081</v>
      </c>
      <c r="AK39" s="1">
        <f t="shared" si="26"/>
        <v>-22.38077735278044</v>
      </c>
      <c r="AL39" s="1">
        <f t="shared" si="27"/>
        <v>-24.098443548972753</v>
      </c>
      <c r="AP39" s="1">
        <f t="shared" si="28"/>
        <v>-0.4660209113333115</v>
      </c>
      <c r="AQ39" s="1">
        <f t="shared" si="29"/>
        <v>-1.5083711290689836</v>
      </c>
      <c r="AU39" s="1">
        <f t="shared" si="30"/>
        <v>-26.701031384239105</v>
      </c>
      <c r="AV39" s="1">
        <f t="shared" si="31"/>
        <v>-86.42329963503552</v>
      </c>
    </row>
    <row r="40" spans="1:48" ht="13.5">
      <c r="A40">
        <f t="shared" si="32"/>
        <v>35</v>
      </c>
      <c r="B40">
        <f t="shared" si="0"/>
        <v>2199.114857512855</v>
      </c>
      <c r="C40">
        <f t="shared" si="34"/>
        <v>349.99999999999994</v>
      </c>
      <c r="D40" s="1">
        <f t="shared" si="35"/>
        <v>2.199114857512855</v>
      </c>
      <c r="E40" s="3">
        <f t="shared" si="3"/>
        <v>0.875</v>
      </c>
      <c r="F40" s="1">
        <f t="shared" si="36"/>
        <v>-0.5143120957559139</v>
      </c>
      <c r="G40" s="1">
        <f t="shared" si="5"/>
        <v>1.5143120957559137</v>
      </c>
      <c r="H40" s="1">
        <f t="shared" si="37"/>
        <v>0.707889870078079</v>
      </c>
      <c r="I40" s="1">
        <f t="shared" si="38"/>
        <v>1.6716007871234768</v>
      </c>
      <c r="J40" s="1">
        <f t="shared" si="8"/>
        <v>0.5982289597511015</v>
      </c>
      <c r="K40" s="1">
        <f t="shared" si="9"/>
        <v>0.07477861996888768</v>
      </c>
      <c r="L40" s="1">
        <f t="shared" si="10"/>
        <v>-4.462651339444951</v>
      </c>
      <c r="M40" s="1">
        <f t="shared" si="11"/>
        <v>-22.524451079283825</v>
      </c>
      <c r="N40" s="1">
        <f t="shared" si="39"/>
        <v>0.46746629843481163</v>
      </c>
      <c r="O40" s="1">
        <f t="shared" si="13"/>
        <v>-0.4372835904967293</v>
      </c>
      <c r="P40" s="4">
        <f t="shared" si="40"/>
        <v>-0.4372835904967293</v>
      </c>
      <c r="Q40" s="5">
        <f t="shared" si="41"/>
        <v>-25.054504185789582</v>
      </c>
      <c r="T40" s="15">
        <v>0.007488876</v>
      </c>
      <c r="U40">
        <f t="shared" si="33"/>
        <v>35</v>
      </c>
      <c r="V40">
        <f t="shared" si="16"/>
        <v>2199.114857512855</v>
      </c>
      <c r="W40">
        <f t="shared" si="17"/>
        <v>349.99999999999994</v>
      </c>
      <c r="X40" s="11">
        <f t="shared" si="18"/>
        <v>0.0606088860736513</v>
      </c>
      <c r="Y40" s="1">
        <f t="shared" si="19"/>
        <v>-24.349273955672448</v>
      </c>
      <c r="Z40" s="1">
        <f t="shared" si="20"/>
        <v>16.46889847767144</v>
      </c>
      <c r="AA40" s="1">
        <f t="shared" si="21"/>
        <v>-1.5101502720921027</v>
      </c>
      <c r="AB40" s="1">
        <f t="shared" si="22"/>
        <v>-1.5101502720921027</v>
      </c>
      <c r="AC40" s="1">
        <f t="shared" si="23"/>
        <v>-86.5252370214104</v>
      </c>
      <c r="AD40" s="1"/>
      <c r="AF40" s="1">
        <f t="shared" si="24"/>
        <v>0.07477861996888768</v>
      </c>
      <c r="AG40" s="11">
        <f t="shared" si="25"/>
        <v>0.0606088860736513</v>
      </c>
      <c r="AK40" s="1">
        <f t="shared" si="26"/>
        <v>-22.524451079283825</v>
      </c>
      <c r="AL40" s="1">
        <f t="shared" si="27"/>
        <v>-24.349273955672448</v>
      </c>
      <c r="AP40" s="1">
        <f t="shared" si="28"/>
        <v>-0.4372835904967293</v>
      </c>
      <c r="AQ40" s="1">
        <f t="shared" si="29"/>
        <v>-1.5101502720921027</v>
      </c>
      <c r="AU40" s="1">
        <f t="shared" si="30"/>
        <v>-25.054504185789582</v>
      </c>
      <c r="AV40" s="1">
        <f t="shared" si="31"/>
        <v>-86.5252370214104</v>
      </c>
    </row>
    <row r="41" spans="1:48" ht="13.5">
      <c r="A41">
        <f t="shared" si="32"/>
        <v>36</v>
      </c>
      <c r="B41">
        <f t="shared" si="0"/>
        <v>2261.9467105846506</v>
      </c>
      <c r="C41">
        <f t="shared" si="34"/>
        <v>359.99999999999994</v>
      </c>
      <c r="D41" s="1">
        <f t="shared" si="35"/>
        <v>2.2619467105846507</v>
      </c>
      <c r="E41" s="3">
        <f t="shared" si="3"/>
        <v>0.875</v>
      </c>
      <c r="F41" s="1">
        <f t="shared" si="36"/>
        <v>-0.5577459910301032</v>
      </c>
      <c r="G41" s="1">
        <f t="shared" si="5"/>
        <v>1.5577459910301032</v>
      </c>
      <c r="H41" s="1">
        <f t="shared" si="37"/>
        <v>0.6741990874288157</v>
      </c>
      <c r="I41" s="1">
        <f t="shared" si="38"/>
        <v>1.6973853369403797</v>
      </c>
      <c r="J41" s="1">
        <f t="shared" si="8"/>
        <v>0.5891414154681865</v>
      </c>
      <c r="K41" s="1">
        <f t="shared" si="9"/>
        <v>0.07364267693352332</v>
      </c>
      <c r="L41" s="1">
        <f t="shared" si="10"/>
        <v>-4.595608923074187</v>
      </c>
      <c r="M41" s="1">
        <f t="shared" si="11"/>
        <v>-22.65740866291306</v>
      </c>
      <c r="N41" s="1">
        <f t="shared" si="39"/>
        <v>0.4328042513420193</v>
      </c>
      <c r="O41" s="1">
        <f t="shared" si="13"/>
        <v>-0.4084623044503799</v>
      </c>
      <c r="P41" s="4">
        <f t="shared" si="40"/>
        <v>-0.4084623044503799</v>
      </c>
      <c r="Q41" s="5">
        <f t="shared" si="41"/>
        <v>-23.40316613519447</v>
      </c>
      <c r="T41" s="15">
        <v>0.007488876</v>
      </c>
      <c r="U41">
        <f t="shared" si="33"/>
        <v>36</v>
      </c>
      <c r="V41">
        <f t="shared" si="16"/>
        <v>2261.9467105846506</v>
      </c>
      <c r="W41">
        <f t="shared" si="17"/>
        <v>359.99999999999994</v>
      </c>
      <c r="X41" s="11">
        <f t="shared" si="18"/>
        <v>0.0589312360232446</v>
      </c>
      <c r="Y41" s="1">
        <f t="shared" si="19"/>
        <v>-24.593088998410884</v>
      </c>
      <c r="Z41" s="1">
        <f t="shared" si="20"/>
        <v>16.93943843417634</v>
      </c>
      <c r="AA41" s="1">
        <f t="shared" si="21"/>
        <v>-1.51183092706454</v>
      </c>
      <c r="AB41" s="1">
        <f t="shared" si="22"/>
        <v>-1.51183092706454</v>
      </c>
      <c r="AC41" s="1">
        <f t="shared" si="23"/>
        <v>-86.62153145814874</v>
      </c>
      <c r="AD41" s="1"/>
      <c r="AF41" s="1">
        <f t="shared" si="24"/>
        <v>0.07364267693352332</v>
      </c>
      <c r="AG41" s="11">
        <f t="shared" si="25"/>
        <v>0.0589312360232446</v>
      </c>
      <c r="AK41" s="1">
        <f t="shared" si="26"/>
        <v>-22.65740866291306</v>
      </c>
      <c r="AL41" s="1">
        <f t="shared" si="27"/>
        <v>-24.593088998410884</v>
      </c>
      <c r="AP41" s="1">
        <f t="shared" si="28"/>
        <v>-0.4084623044503799</v>
      </c>
      <c r="AQ41" s="1">
        <f t="shared" si="29"/>
        <v>-1.51183092706454</v>
      </c>
      <c r="AU41" s="1">
        <f t="shared" si="30"/>
        <v>-23.40316613519447</v>
      </c>
      <c r="AV41" s="1">
        <f t="shared" si="31"/>
        <v>-86.62153145814874</v>
      </c>
    </row>
    <row r="42" spans="1:48" ht="13.5">
      <c r="A42">
        <f t="shared" si="32"/>
        <v>37</v>
      </c>
      <c r="B42">
        <f t="shared" si="0"/>
        <v>2324.7785636564467</v>
      </c>
      <c r="C42">
        <f t="shared" si="34"/>
        <v>370</v>
      </c>
      <c r="D42" s="1">
        <f t="shared" si="35"/>
        <v>2.3247785636564466</v>
      </c>
      <c r="E42" s="3">
        <f t="shared" si="3"/>
        <v>0.875</v>
      </c>
      <c r="F42" s="1">
        <f t="shared" si="36"/>
        <v>-0.5989787176876024</v>
      </c>
      <c r="G42" s="1">
        <f t="shared" si="5"/>
        <v>1.5989787176876025</v>
      </c>
      <c r="H42" s="1">
        <f t="shared" si="37"/>
        <v>0.6378475489937353</v>
      </c>
      <c r="I42" s="1">
        <f t="shared" si="38"/>
        <v>1.7215058627188016</v>
      </c>
      <c r="J42" s="1">
        <f t="shared" si="8"/>
        <v>0.5808867815417625</v>
      </c>
      <c r="K42" s="1">
        <f t="shared" si="9"/>
        <v>0.07261084769272032</v>
      </c>
      <c r="L42" s="1">
        <f t="shared" si="10"/>
        <v>-4.718170121320253</v>
      </c>
      <c r="M42" s="1">
        <f t="shared" si="11"/>
        <v>-22.779969861159124</v>
      </c>
      <c r="N42" s="1">
        <f t="shared" si="39"/>
        <v>0.3989093425309452</v>
      </c>
      <c r="O42" s="1">
        <f t="shared" si="13"/>
        <v>-0.37956580169368503</v>
      </c>
      <c r="P42" s="4">
        <f t="shared" si="40"/>
        <v>-0.37956580169368503</v>
      </c>
      <c r="Q42" s="5">
        <f t="shared" si="41"/>
        <v>-21.747518484547705</v>
      </c>
      <c r="T42" s="15">
        <v>0.007488876</v>
      </c>
      <c r="U42">
        <f t="shared" si="33"/>
        <v>37</v>
      </c>
      <c r="V42">
        <f t="shared" si="16"/>
        <v>2324.7785636564467</v>
      </c>
      <c r="W42">
        <f t="shared" si="17"/>
        <v>370</v>
      </c>
      <c r="X42" s="11">
        <f t="shared" si="18"/>
        <v>0.05734380982460066</v>
      </c>
      <c r="Y42" s="1">
        <f t="shared" si="19"/>
        <v>-24.830269132975218</v>
      </c>
      <c r="Z42" s="1">
        <f t="shared" si="20"/>
        <v>17.409978390681236</v>
      </c>
      <c r="AA42" s="1">
        <f t="shared" si="21"/>
        <v>-1.5134210429799928</v>
      </c>
      <c r="AB42" s="1">
        <f t="shared" si="22"/>
        <v>-1.5134210429799928</v>
      </c>
      <c r="AC42" s="1">
        <f t="shared" si="23"/>
        <v>-86.71263838904076</v>
      </c>
      <c r="AD42" s="1"/>
      <c r="AF42" s="1">
        <f t="shared" si="24"/>
        <v>0.07261084769272032</v>
      </c>
      <c r="AG42" s="11">
        <f t="shared" si="25"/>
        <v>0.05734380982460066</v>
      </c>
      <c r="AK42" s="1">
        <f t="shared" si="26"/>
        <v>-22.779969861159124</v>
      </c>
      <c r="AL42" s="1">
        <f t="shared" si="27"/>
        <v>-24.830269132975218</v>
      </c>
      <c r="AP42" s="1">
        <f t="shared" si="28"/>
        <v>-0.37956580169368503</v>
      </c>
      <c r="AQ42" s="1">
        <f t="shared" si="29"/>
        <v>-1.5134210429799928</v>
      </c>
      <c r="AU42" s="1">
        <f t="shared" si="30"/>
        <v>-21.747518484547705</v>
      </c>
      <c r="AV42" s="1">
        <f t="shared" si="31"/>
        <v>-86.71263838904076</v>
      </c>
    </row>
    <row r="43" spans="1:48" ht="13.5">
      <c r="A43">
        <f t="shared" si="32"/>
        <v>38</v>
      </c>
      <c r="B43">
        <f t="shared" si="0"/>
        <v>2387.6104167282424</v>
      </c>
      <c r="C43">
        <f t="shared" si="34"/>
        <v>379.99999999999994</v>
      </c>
      <c r="D43" s="1">
        <f t="shared" si="35"/>
        <v>2.3876104167282426</v>
      </c>
      <c r="E43" s="3">
        <f t="shared" si="3"/>
        <v>0.875</v>
      </c>
      <c r="F43" s="1">
        <f t="shared" si="36"/>
        <v>-0.637847548993735</v>
      </c>
      <c r="G43" s="1">
        <f t="shared" si="5"/>
        <v>1.637847548993735</v>
      </c>
      <c r="H43" s="1">
        <f t="shared" si="37"/>
        <v>0.5989787176876027</v>
      </c>
      <c r="I43" s="1">
        <f t="shared" si="38"/>
        <v>1.743938100388735</v>
      </c>
      <c r="J43" s="1">
        <f t="shared" si="8"/>
        <v>0.5734148475666043</v>
      </c>
      <c r="K43" s="1">
        <f t="shared" si="9"/>
        <v>0.07167685594582554</v>
      </c>
      <c r="L43" s="1">
        <f t="shared" si="10"/>
        <v>-4.830621319079048</v>
      </c>
      <c r="M43" s="1">
        <f t="shared" si="11"/>
        <v>-22.89242105891792</v>
      </c>
      <c r="N43" s="1">
        <f t="shared" si="39"/>
        <v>0.3657109100633968</v>
      </c>
      <c r="O43" s="1">
        <f t="shared" si="13"/>
        <v>-0.35060204518669724</v>
      </c>
      <c r="P43" s="4">
        <f t="shared" si="40"/>
        <v>-0.35060204518669724</v>
      </c>
      <c r="Q43" s="5">
        <f t="shared" si="41"/>
        <v>-20.08801747785273</v>
      </c>
      <c r="T43" s="15">
        <v>0.007488876</v>
      </c>
      <c r="U43">
        <f t="shared" si="33"/>
        <v>38</v>
      </c>
      <c r="V43">
        <f t="shared" si="16"/>
        <v>2387.6104167282424</v>
      </c>
      <c r="W43">
        <f t="shared" si="17"/>
        <v>379.99999999999994</v>
      </c>
      <c r="X43" s="11">
        <f t="shared" si="18"/>
        <v>0.05583953086980345</v>
      </c>
      <c r="Y43" s="1">
        <f t="shared" si="19"/>
        <v>-25.061164781018647</v>
      </c>
      <c r="Z43" s="1">
        <f t="shared" si="20"/>
        <v>17.880518347186133</v>
      </c>
      <c r="AA43" s="1">
        <f t="shared" si="21"/>
        <v>-1.51492773669484</v>
      </c>
      <c r="AB43" s="1">
        <f t="shared" si="22"/>
        <v>-1.51492773669484</v>
      </c>
      <c r="AC43" s="1">
        <f t="shared" si="23"/>
        <v>-86.79896557992038</v>
      </c>
      <c r="AD43" s="1"/>
      <c r="AF43" s="1">
        <f t="shared" si="24"/>
        <v>0.07167685594582554</v>
      </c>
      <c r="AG43" s="11">
        <f t="shared" si="25"/>
        <v>0.05583953086980345</v>
      </c>
      <c r="AK43" s="1">
        <f t="shared" si="26"/>
        <v>-22.89242105891792</v>
      </c>
      <c r="AL43" s="1">
        <f t="shared" si="27"/>
        <v>-25.061164781018647</v>
      </c>
      <c r="AP43" s="1">
        <f t="shared" si="28"/>
        <v>-0.35060204518669724</v>
      </c>
      <c r="AQ43" s="1">
        <f t="shared" si="29"/>
        <v>-1.51492773669484</v>
      </c>
      <c r="AU43" s="1">
        <f t="shared" si="30"/>
        <v>-20.08801747785273</v>
      </c>
      <c r="AV43" s="1">
        <f t="shared" si="31"/>
        <v>-86.79896557992038</v>
      </c>
    </row>
    <row r="44" spans="1:48" ht="13.5">
      <c r="A44">
        <f t="shared" si="32"/>
        <v>39</v>
      </c>
      <c r="B44">
        <f t="shared" si="0"/>
        <v>2450.4422698000385</v>
      </c>
      <c r="C44">
        <f t="shared" si="34"/>
        <v>390</v>
      </c>
      <c r="D44" s="1">
        <f t="shared" si="35"/>
        <v>2.4504422698000385</v>
      </c>
      <c r="E44" s="3">
        <f t="shared" si="3"/>
        <v>0.875</v>
      </c>
      <c r="F44" s="1">
        <f t="shared" si="36"/>
        <v>-0.6741990874288155</v>
      </c>
      <c r="G44" s="1">
        <f t="shared" si="5"/>
        <v>1.6741990874288155</v>
      </c>
      <c r="H44" s="1">
        <f t="shared" si="37"/>
        <v>0.5577459910301036</v>
      </c>
      <c r="I44" s="1">
        <f t="shared" si="38"/>
        <v>1.7646595067767694</v>
      </c>
      <c r="J44" s="1">
        <f t="shared" si="8"/>
        <v>0.5666815587708165</v>
      </c>
      <c r="K44" s="1">
        <f t="shared" si="9"/>
        <v>0.07083519484635206</v>
      </c>
      <c r="L44" s="1">
        <f t="shared" si="10"/>
        <v>-4.933218403051063</v>
      </c>
      <c r="M44" s="1">
        <f t="shared" si="11"/>
        <v>-22.995018142889933</v>
      </c>
      <c r="N44" s="1">
        <f t="shared" si="39"/>
        <v>0.3331419752991701</v>
      </c>
      <c r="O44" s="1">
        <f t="shared" si="13"/>
        <v>-0.32157832228019845</v>
      </c>
      <c r="P44" s="4">
        <f t="shared" si="40"/>
        <v>-0.32157832228019845</v>
      </c>
      <c r="Q44" s="5">
        <f t="shared" si="41"/>
        <v>-18.42508064955318</v>
      </c>
      <c r="T44" s="15">
        <v>0.007488876</v>
      </c>
      <c r="U44">
        <f t="shared" si="33"/>
        <v>39</v>
      </c>
      <c r="V44">
        <f t="shared" si="16"/>
        <v>2450.4422698000385</v>
      </c>
      <c r="W44">
        <f t="shared" si="17"/>
        <v>390</v>
      </c>
      <c r="X44" s="11">
        <f t="shared" si="18"/>
        <v>0.0544120426713581</v>
      </c>
      <c r="Y44" s="1">
        <f t="shared" si="19"/>
        <v>-25.286099400555923</v>
      </c>
      <c r="Z44" s="1">
        <f t="shared" si="20"/>
        <v>18.351058303691033</v>
      </c>
      <c r="AA44" s="1">
        <f t="shared" si="21"/>
        <v>-1.5163573989350203</v>
      </c>
      <c r="AB44" s="1">
        <f t="shared" si="22"/>
        <v>-1.5163573989350203</v>
      </c>
      <c r="AC44" s="1">
        <f t="shared" si="23"/>
        <v>-86.88087919241194</v>
      </c>
      <c r="AD44" s="1"/>
      <c r="AF44" s="1">
        <f t="shared" si="24"/>
        <v>0.07083519484635206</v>
      </c>
      <c r="AG44" s="11">
        <f t="shared" si="25"/>
        <v>0.0544120426713581</v>
      </c>
      <c r="AK44" s="1">
        <f t="shared" si="26"/>
        <v>-22.995018142889933</v>
      </c>
      <c r="AL44" s="1">
        <f t="shared" si="27"/>
        <v>-25.286099400555923</v>
      </c>
      <c r="AP44" s="1">
        <f t="shared" si="28"/>
        <v>-0.32157832228019845</v>
      </c>
      <c r="AQ44" s="1">
        <f t="shared" si="29"/>
        <v>-1.5163573989350203</v>
      </c>
      <c r="AU44" s="1">
        <f t="shared" si="30"/>
        <v>-18.42508064955318</v>
      </c>
      <c r="AV44" s="1">
        <f t="shared" si="31"/>
        <v>-86.88087919241194</v>
      </c>
    </row>
    <row r="45" spans="1:48" ht="13.5">
      <c r="A45">
        <f t="shared" si="32"/>
        <v>40</v>
      </c>
      <c r="B45">
        <f t="shared" si="0"/>
        <v>2513.274122871834</v>
      </c>
      <c r="C45">
        <f t="shared" si="34"/>
        <v>399.99999999999994</v>
      </c>
      <c r="D45" s="1">
        <f t="shared" si="35"/>
        <v>2.513274122871834</v>
      </c>
      <c r="E45" s="3">
        <f t="shared" si="3"/>
        <v>0.875</v>
      </c>
      <c r="F45" s="1">
        <f t="shared" si="36"/>
        <v>-0.7078898700780787</v>
      </c>
      <c r="G45" s="1">
        <f t="shared" si="5"/>
        <v>1.7078898700780787</v>
      </c>
      <c r="H45" s="1">
        <f t="shared" si="37"/>
        <v>0.5143120957559144</v>
      </c>
      <c r="I45" s="1">
        <f t="shared" si="38"/>
        <v>1.7836492761067568</v>
      </c>
      <c r="J45" s="1">
        <f t="shared" si="8"/>
        <v>0.5606483367530305</v>
      </c>
      <c r="K45" s="1">
        <f t="shared" si="9"/>
        <v>0.07008104209412881</v>
      </c>
      <c r="L45" s="1">
        <f t="shared" si="10"/>
        <v>-5.0261892381807085</v>
      </c>
      <c r="M45" s="1">
        <f t="shared" si="11"/>
        <v>-23.08798897801958</v>
      </c>
      <c r="N45" s="1">
        <f t="shared" si="39"/>
        <v>0.3011389111011015</v>
      </c>
      <c r="O45" s="1">
        <f t="shared" si="13"/>
        <v>-0.2925013392428221</v>
      </c>
      <c r="P45" s="4">
        <f t="shared" si="40"/>
        <v>-0.2925013392428221</v>
      </c>
      <c r="Q45" s="5">
        <f t="shared" si="41"/>
        <v>-16.75909224053803</v>
      </c>
      <c r="T45" s="15">
        <v>0.007488876</v>
      </c>
      <c r="U45">
        <f t="shared" si="33"/>
        <v>40</v>
      </c>
      <c r="V45">
        <f t="shared" si="16"/>
        <v>2513.274122871834</v>
      </c>
      <c r="W45">
        <f t="shared" si="17"/>
        <v>399.99999999999994</v>
      </c>
      <c r="X45" s="11">
        <f t="shared" si="18"/>
        <v>0.053055619663793824</v>
      </c>
      <c r="Y45" s="1">
        <f t="shared" si="19"/>
        <v>-25.50537217503891</v>
      </c>
      <c r="Z45" s="1">
        <f t="shared" si="20"/>
        <v>18.82159826019593</v>
      </c>
      <c r="AA45" s="1">
        <f t="shared" si="21"/>
        <v>-1.5177157845154312</v>
      </c>
      <c r="AB45" s="1">
        <f t="shared" si="22"/>
        <v>-1.5177157845154312</v>
      </c>
      <c r="AC45" s="1">
        <f t="shared" si="23"/>
        <v>-86.9587089531209</v>
      </c>
      <c r="AD45" s="1"/>
      <c r="AF45" s="1">
        <f t="shared" si="24"/>
        <v>0.07008104209412881</v>
      </c>
      <c r="AG45" s="11">
        <f t="shared" si="25"/>
        <v>0.053055619663793824</v>
      </c>
      <c r="AK45" s="1">
        <f t="shared" si="26"/>
        <v>-23.08798897801958</v>
      </c>
      <c r="AL45" s="1">
        <f t="shared" si="27"/>
        <v>-25.50537217503891</v>
      </c>
      <c r="AP45" s="1">
        <f t="shared" si="28"/>
        <v>-0.2925013392428221</v>
      </c>
      <c r="AQ45" s="1">
        <f t="shared" si="29"/>
        <v>-1.5177157845154312</v>
      </c>
      <c r="AU45" s="1">
        <f t="shared" si="30"/>
        <v>-16.75909224053803</v>
      </c>
      <c r="AV45" s="1">
        <f t="shared" si="31"/>
        <v>-86.9587089531209</v>
      </c>
    </row>
    <row r="46" spans="1:48" ht="13.5">
      <c r="A46">
        <f t="shared" si="32"/>
        <v>41</v>
      </c>
      <c r="B46">
        <f t="shared" si="0"/>
        <v>2576.1059759436303</v>
      </c>
      <c r="C46">
        <f t="shared" si="34"/>
        <v>410</v>
      </c>
      <c r="D46" s="1">
        <f t="shared" si="35"/>
        <v>2.5761059759436304</v>
      </c>
      <c r="E46" s="3">
        <f t="shared" si="3"/>
        <v>0.875</v>
      </c>
      <c r="F46" s="1">
        <f t="shared" si="36"/>
        <v>-0.7387869348142632</v>
      </c>
      <c r="G46" s="1">
        <f t="shared" si="5"/>
        <v>1.738786934814263</v>
      </c>
      <c r="H46" s="1">
        <f t="shared" si="37"/>
        <v>0.4688484456066221</v>
      </c>
      <c r="I46" s="1">
        <f t="shared" si="38"/>
        <v>1.800888355681308</v>
      </c>
      <c r="J46" s="1">
        <f t="shared" si="8"/>
        <v>0.555281506954762</v>
      </c>
      <c r="K46" s="1">
        <f t="shared" si="9"/>
        <v>0.06941018836934525</v>
      </c>
      <c r="L46" s="1">
        <f t="shared" si="10"/>
        <v>-5.1097357998170985</v>
      </c>
      <c r="M46" s="1">
        <f t="shared" si="11"/>
        <v>-23.17153553965597</v>
      </c>
      <c r="N46" s="1">
        <f t="shared" si="39"/>
        <v>0.26964111370937144</v>
      </c>
      <c r="O46" s="1">
        <f t="shared" si="13"/>
        <v>-0.2633773031051083</v>
      </c>
      <c r="P46" s="4">
        <f t="shared" si="40"/>
        <v>-0.2633773031051083</v>
      </c>
      <c r="Q46" s="5">
        <f t="shared" si="41"/>
        <v>-15.09040788746054</v>
      </c>
      <c r="T46" s="15">
        <v>0.007488876</v>
      </c>
      <c r="U46">
        <f t="shared" si="33"/>
        <v>41</v>
      </c>
      <c r="V46">
        <f t="shared" si="16"/>
        <v>2576.1059759436303</v>
      </c>
      <c r="W46">
        <f t="shared" si="17"/>
        <v>410</v>
      </c>
      <c r="X46" s="11">
        <f t="shared" si="18"/>
        <v>0.0517650909251286</v>
      </c>
      <c r="Y46" s="1">
        <f t="shared" si="19"/>
        <v>-25.719260376320644</v>
      </c>
      <c r="Z46" s="1">
        <f t="shared" si="20"/>
        <v>19.29213821670083</v>
      </c>
      <c r="AA46" s="1">
        <f t="shared" si="21"/>
        <v>-1.5190080894460378</v>
      </c>
      <c r="AB46" s="1">
        <f t="shared" si="22"/>
        <v>-1.5190080894460378</v>
      </c>
      <c r="AC46" s="1">
        <f t="shared" si="23"/>
        <v>-87.03275257148863</v>
      </c>
      <c r="AD46" s="1"/>
      <c r="AF46" s="1">
        <f t="shared" si="24"/>
        <v>0.06941018836934525</v>
      </c>
      <c r="AG46" s="11">
        <f t="shared" si="25"/>
        <v>0.0517650909251286</v>
      </c>
      <c r="AK46" s="1">
        <f t="shared" si="26"/>
        <v>-23.17153553965597</v>
      </c>
      <c r="AL46" s="1">
        <f t="shared" si="27"/>
        <v>-25.719260376320644</v>
      </c>
      <c r="AP46" s="1">
        <f t="shared" si="28"/>
        <v>-0.2633773031051083</v>
      </c>
      <c r="AQ46" s="1">
        <f t="shared" si="29"/>
        <v>-1.5190080894460378</v>
      </c>
      <c r="AU46" s="1">
        <f t="shared" si="30"/>
        <v>-15.09040788746054</v>
      </c>
      <c r="AV46" s="1">
        <f t="shared" si="31"/>
        <v>-87.03275257148863</v>
      </c>
    </row>
    <row r="47" spans="1:48" ht="13.5">
      <c r="A47">
        <f t="shared" si="32"/>
        <v>42</v>
      </c>
      <c r="B47">
        <f t="shared" si="0"/>
        <v>2638.937829015426</v>
      </c>
      <c r="C47">
        <f t="shared" si="34"/>
        <v>419.99999999999994</v>
      </c>
      <c r="D47" s="1">
        <f t="shared" si="35"/>
        <v>2.638937829015426</v>
      </c>
      <c r="E47" s="3">
        <f t="shared" si="3"/>
        <v>0.875</v>
      </c>
      <c r="F47" s="1">
        <f t="shared" si="36"/>
        <v>-0.7667683450383804</v>
      </c>
      <c r="G47" s="1">
        <f t="shared" si="5"/>
        <v>1.7667683450383804</v>
      </c>
      <c r="H47" s="1">
        <f t="shared" si="37"/>
        <v>0.42153446483900114</v>
      </c>
      <c r="I47" s="1">
        <f t="shared" si="38"/>
        <v>1.8163594605905409</v>
      </c>
      <c r="J47" s="1">
        <f t="shared" si="8"/>
        <v>0.5505518162549591</v>
      </c>
      <c r="K47" s="1">
        <f t="shared" si="9"/>
        <v>0.06881897703186989</v>
      </c>
      <c r="L47" s="1">
        <f t="shared" si="10"/>
        <v>-5.184036005975835</v>
      </c>
      <c r="M47" s="1">
        <f t="shared" si="11"/>
        <v>-23.24583574581471</v>
      </c>
      <c r="N47" s="1">
        <f t="shared" si="39"/>
        <v>0.23859068226052235</v>
      </c>
      <c r="O47" s="1">
        <f t="shared" si="13"/>
        <v>-0.2342119930416622</v>
      </c>
      <c r="P47" s="4">
        <f t="shared" si="40"/>
        <v>-0.2342119930416622</v>
      </c>
      <c r="Q47" s="5">
        <f t="shared" si="41"/>
        <v>-13.41935871263465</v>
      </c>
      <c r="T47" s="15">
        <v>0.007488876</v>
      </c>
      <c r="U47">
        <f t="shared" si="33"/>
        <v>42</v>
      </c>
      <c r="V47">
        <f t="shared" si="16"/>
        <v>2638.937829015426</v>
      </c>
      <c r="W47">
        <f t="shared" si="17"/>
        <v>419.99999999999994</v>
      </c>
      <c r="X47" s="11">
        <f t="shared" si="18"/>
        <v>0.050535774689263895</v>
      </c>
      <c r="Y47" s="1">
        <f t="shared" si="19"/>
        <v>-25.928021447708126</v>
      </c>
      <c r="Z47" s="1">
        <f t="shared" si="20"/>
        <v>19.762678173205728</v>
      </c>
      <c r="AA47" s="1">
        <f t="shared" si="21"/>
        <v>-1.5202390170938744</v>
      </c>
      <c r="AB47" s="1">
        <f t="shared" si="22"/>
        <v>-1.5202390170938744</v>
      </c>
      <c r="AC47" s="1">
        <f t="shared" si="23"/>
        <v>-87.10327953059561</v>
      </c>
      <c r="AD47" s="1"/>
      <c r="AF47" s="1">
        <f t="shared" si="24"/>
        <v>0.06881897703186989</v>
      </c>
      <c r="AG47" s="11">
        <f t="shared" si="25"/>
        <v>0.050535774689263895</v>
      </c>
      <c r="AK47" s="1">
        <f t="shared" si="26"/>
        <v>-23.24583574581471</v>
      </c>
      <c r="AL47" s="1">
        <f t="shared" si="27"/>
        <v>-25.928021447708126</v>
      </c>
      <c r="AP47" s="1">
        <f t="shared" si="28"/>
        <v>-0.2342119930416622</v>
      </c>
      <c r="AQ47" s="1">
        <f t="shared" si="29"/>
        <v>-1.5202390170938744</v>
      </c>
      <c r="AU47" s="1">
        <f t="shared" si="30"/>
        <v>-13.41935871263465</v>
      </c>
      <c r="AV47" s="1">
        <f t="shared" si="31"/>
        <v>-87.10327953059561</v>
      </c>
    </row>
    <row r="48" spans="1:48" ht="13.5">
      <c r="A48">
        <f t="shared" si="32"/>
        <v>43</v>
      </c>
      <c r="B48">
        <f t="shared" si="0"/>
        <v>2701.7696820872216</v>
      </c>
      <c r="C48">
        <f t="shared" si="34"/>
        <v>429.99999999999994</v>
      </c>
      <c r="D48" s="1">
        <f t="shared" si="35"/>
        <v>2.7017696820872215</v>
      </c>
      <c r="E48" s="3">
        <f t="shared" si="3"/>
        <v>0.875</v>
      </c>
      <c r="F48" s="1">
        <f t="shared" si="36"/>
        <v>-0.7917236709077669</v>
      </c>
      <c r="G48" s="1">
        <f t="shared" si="5"/>
        <v>1.7917236709077669</v>
      </c>
      <c r="H48" s="1">
        <f t="shared" si="37"/>
        <v>0.37255688011943916</v>
      </c>
      <c r="I48" s="1">
        <f t="shared" si="38"/>
        <v>1.830047087321945</v>
      </c>
      <c r="J48" s="1">
        <f t="shared" si="8"/>
        <v>0.5464340272595829</v>
      </c>
      <c r="K48" s="1">
        <f t="shared" si="9"/>
        <v>0.06830425340744786</v>
      </c>
      <c r="L48" s="1">
        <f t="shared" si="10"/>
        <v>-5.2492452864227825</v>
      </c>
      <c r="M48" s="1">
        <f t="shared" si="11"/>
        <v>-23.311045026261652</v>
      </c>
      <c r="N48" s="1">
        <f t="shared" si="39"/>
        <v>0.207932108152975</v>
      </c>
      <c r="O48" s="1">
        <f t="shared" si="13"/>
        <v>-0.20501082311954363</v>
      </c>
      <c r="P48" s="4">
        <f t="shared" si="40"/>
        <v>-0.20501082311954363</v>
      </c>
      <c r="Q48" s="5">
        <f t="shared" si="41"/>
        <v>-11.746254919252891</v>
      </c>
      <c r="T48" s="15">
        <v>0.007488876</v>
      </c>
      <c r="U48">
        <f t="shared" si="33"/>
        <v>43</v>
      </c>
      <c r="V48">
        <f t="shared" si="16"/>
        <v>2701.7696820872216</v>
      </c>
      <c r="W48">
        <f t="shared" si="17"/>
        <v>429.99999999999994</v>
      </c>
      <c r="X48" s="11">
        <f t="shared" si="18"/>
        <v>0.04936342191156652</v>
      </c>
      <c r="Y48" s="1">
        <f t="shared" si="19"/>
        <v>-26.131894845865705</v>
      </c>
      <c r="Z48" s="1">
        <f t="shared" si="20"/>
        <v>20.233218129710625</v>
      </c>
      <c r="AA48" s="1">
        <f t="shared" si="21"/>
        <v>-1.5214128351698413</v>
      </c>
      <c r="AB48" s="1">
        <f t="shared" si="22"/>
        <v>-1.5214128351698413</v>
      </c>
      <c r="AC48" s="1">
        <f t="shared" si="23"/>
        <v>-87.17053435226468</v>
      </c>
      <c r="AD48" s="1"/>
      <c r="AF48" s="1">
        <f t="shared" si="24"/>
        <v>0.06830425340744786</v>
      </c>
      <c r="AG48" s="11">
        <f t="shared" si="25"/>
        <v>0.04936342191156652</v>
      </c>
      <c r="AK48" s="1">
        <f t="shared" si="26"/>
        <v>-23.311045026261652</v>
      </c>
      <c r="AL48" s="1">
        <f t="shared" si="27"/>
        <v>-26.131894845865705</v>
      </c>
      <c r="AP48" s="1">
        <f t="shared" si="28"/>
        <v>-0.20501082311954363</v>
      </c>
      <c r="AQ48" s="1">
        <f t="shared" si="29"/>
        <v>-1.5214128351698413</v>
      </c>
      <c r="AU48" s="1">
        <f t="shared" si="30"/>
        <v>-11.746254919252891</v>
      </c>
      <c r="AV48" s="1">
        <f t="shared" si="31"/>
        <v>-87.17053435226468</v>
      </c>
    </row>
    <row r="49" spans="1:48" ht="13.5">
      <c r="A49">
        <f t="shared" si="32"/>
        <v>44</v>
      </c>
      <c r="B49">
        <f t="shared" si="0"/>
        <v>2764.6015351590177</v>
      </c>
      <c r="C49">
        <f t="shared" si="34"/>
        <v>439.99999999999994</v>
      </c>
      <c r="D49" s="1">
        <f t="shared" si="35"/>
        <v>2.764601535159018</v>
      </c>
      <c r="E49" s="3">
        <f t="shared" si="3"/>
        <v>0.875</v>
      </c>
      <c r="F49" s="1">
        <f t="shared" si="36"/>
        <v>-0.81355442515222</v>
      </c>
      <c r="G49" s="1">
        <f t="shared" si="5"/>
        <v>1.81355442515222</v>
      </c>
      <c r="H49" s="1">
        <f t="shared" si="37"/>
        <v>0.32210898359909335</v>
      </c>
      <c r="I49" s="1">
        <f t="shared" si="38"/>
        <v>1.8419375261676059</v>
      </c>
      <c r="J49" s="1">
        <f t="shared" si="8"/>
        <v>0.5429065784226852</v>
      </c>
      <c r="K49" s="1">
        <f t="shared" si="9"/>
        <v>0.06786332230283565</v>
      </c>
      <c r="L49" s="1">
        <f t="shared" si="10"/>
        <v>-5.305497918945247</v>
      </c>
      <c r="M49" s="1">
        <f t="shared" si="11"/>
        <v>-23.367297658784118</v>
      </c>
      <c r="N49" s="1">
        <f t="shared" si="39"/>
        <v>0.17761197520833005</v>
      </c>
      <c r="O49" s="1">
        <f t="shared" si="13"/>
        <v>-0.17577889793031937</v>
      </c>
      <c r="P49" s="4">
        <f t="shared" si="40"/>
        <v>-0.17577889793031937</v>
      </c>
      <c r="Q49" s="5">
        <f t="shared" si="41"/>
        <v>-10.071388978868182</v>
      </c>
      <c r="T49" s="15">
        <v>0.007488876</v>
      </c>
      <c r="U49">
        <f t="shared" si="33"/>
        <v>44</v>
      </c>
      <c r="V49">
        <f t="shared" si="16"/>
        <v>2764.6015351590177</v>
      </c>
      <c r="W49">
        <f t="shared" si="17"/>
        <v>439.99999999999994</v>
      </c>
      <c r="X49" s="11">
        <f t="shared" si="18"/>
        <v>0.04824416746213436</v>
      </c>
      <c r="Y49" s="1">
        <f t="shared" si="19"/>
        <v>-26.33110367422628</v>
      </c>
      <c r="Z49" s="1">
        <f t="shared" si="20"/>
        <v>20.703758086215522</v>
      </c>
      <c r="AA49" s="1">
        <f t="shared" si="21"/>
        <v>-1.5225334249900735</v>
      </c>
      <c r="AB49" s="1">
        <f t="shared" si="22"/>
        <v>-1.5225334249900735</v>
      </c>
      <c r="AC49" s="1">
        <f t="shared" si="23"/>
        <v>-87.23473941952932</v>
      </c>
      <c r="AD49" s="1"/>
      <c r="AF49" s="1">
        <f t="shared" si="24"/>
        <v>0.06786332230283565</v>
      </c>
      <c r="AG49" s="11">
        <f t="shared" si="25"/>
        <v>0.04824416746213436</v>
      </c>
      <c r="AK49" s="1">
        <f t="shared" si="26"/>
        <v>-23.367297658784118</v>
      </c>
      <c r="AL49" s="1">
        <f t="shared" si="27"/>
        <v>-26.33110367422628</v>
      </c>
      <c r="AP49" s="1">
        <f t="shared" si="28"/>
        <v>-0.17577889793031937</v>
      </c>
      <c r="AQ49" s="1">
        <f t="shared" si="29"/>
        <v>-1.5225334249900735</v>
      </c>
      <c r="AU49" s="1">
        <f t="shared" si="30"/>
        <v>-10.071388978868182</v>
      </c>
      <c r="AV49" s="1">
        <f t="shared" si="31"/>
        <v>-87.23473941952932</v>
      </c>
    </row>
    <row r="50" spans="1:48" ht="13.5">
      <c r="A50">
        <f t="shared" si="32"/>
        <v>45</v>
      </c>
      <c r="B50">
        <f t="shared" si="0"/>
        <v>2827.4333882308133</v>
      </c>
      <c r="C50">
        <f t="shared" si="34"/>
        <v>449.99999999999994</v>
      </c>
      <c r="D50" s="1">
        <f t="shared" si="35"/>
        <v>2.8274333882308134</v>
      </c>
      <c r="E50" s="3">
        <f t="shared" si="3"/>
        <v>0.875</v>
      </c>
      <c r="F50" s="1">
        <f t="shared" si="36"/>
        <v>-0.8321744517582592</v>
      </c>
      <c r="G50" s="1">
        <f t="shared" si="5"/>
        <v>1.8321744517582592</v>
      </c>
      <c r="H50" s="1">
        <f t="shared" si="37"/>
        <v>0.27038987007807946</v>
      </c>
      <c r="I50" s="1">
        <f t="shared" si="38"/>
        <v>1.8520188723435078</v>
      </c>
      <c r="J50" s="1">
        <f t="shared" si="8"/>
        <v>0.5399513012168282</v>
      </c>
      <c r="K50" s="1">
        <f t="shared" si="9"/>
        <v>0.06749391265210353</v>
      </c>
      <c r="L50" s="1">
        <f t="shared" si="10"/>
        <v>-5.352908157856603</v>
      </c>
      <c r="M50" s="1">
        <f t="shared" si="11"/>
        <v>-23.41470789769548</v>
      </c>
      <c r="N50" s="1">
        <f t="shared" si="39"/>
        <v>0.14757867069841407</v>
      </c>
      <c r="O50" s="1">
        <f t="shared" si="13"/>
        <v>-0.14652106237714818</v>
      </c>
      <c r="P50" s="4">
        <f t="shared" si="40"/>
        <v>-0.14652106237714818</v>
      </c>
      <c r="Q50" s="5">
        <f t="shared" si="41"/>
        <v>-8.395038483983665</v>
      </c>
      <c r="T50" s="15">
        <v>0.007488876</v>
      </c>
      <c r="U50">
        <f t="shared" si="33"/>
        <v>45</v>
      </c>
      <c r="V50">
        <f t="shared" si="16"/>
        <v>2827.4333882308133</v>
      </c>
      <c r="W50">
        <f t="shared" si="17"/>
        <v>449.99999999999994</v>
      </c>
      <c r="X50" s="11">
        <f t="shared" si="18"/>
        <v>0.047174487771825944</v>
      </c>
      <c r="Y50" s="1">
        <f t="shared" si="19"/>
        <v>-26.525856135535008</v>
      </c>
      <c r="Z50" s="1">
        <f t="shared" si="20"/>
        <v>21.17429804272042</v>
      </c>
      <c r="AA50" s="1">
        <f t="shared" si="21"/>
        <v>-1.523604324205834</v>
      </c>
      <c r="AB50" s="1">
        <f t="shared" si="22"/>
        <v>-1.523604324205834</v>
      </c>
      <c r="AC50" s="1">
        <f t="shared" si="23"/>
        <v>-87.29609742487627</v>
      </c>
      <c r="AD50" s="1"/>
      <c r="AF50" s="1">
        <f t="shared" si="24"/>
        <v>0.06749391265210353</v>
      </c>
      <c r="AG50" s="11">
        <f t="shared" si="25"/>
        <v>0.047174487771825944</v>
      </c>
      <c r="AK50" s="1">
        <f t="shared" si="26"/>
        <v>-23.41470789769548</v>
      </c>
      <c r="AL50" s="1">
        <f t="shared" si="27"/>
        <v>-26.525856135535008</v>
      </c>
      <c r="AP50" s="1">
        <f t="shared" si="28"/>
        <v>-0.14652106237714818</v>
      </c>
      <c r="AQ50" s="1">
        <f t="shared" si="29"/>
        <v>-1.523604324205834</v>
      </c>
      <c r="AU50" s="1">
        <f t="shared" si="30"/>
        <v>-8.395038483983665</v>
      </c>
      <c r="AV50" s="1">
        <f t="shared" si="31"/>
        <v>-87.29609742487627</v>
      </c>
    </row>
    <row r="51" spans="1:48" ht="13.5">
      <c r="A51">
        <f t="shared" si="32"/>
        <v>46</v>
      </c>
      <c r="B51">
        <f t="shared" si="0"/>
        <v>2890.2652413026094</v>
      </c>
      <c r="C51">
        <f t="shared" si="34"/>
        <v>459.99999999999994</v>
      </c>
      <c r="D51" s="1">
        <f t="shared" si="35"/>
        <v>2.8902652413026093</v>
      </c>
      <c r="E51" s="3">
        <f t="shared" si="3"/>
        <v>0.875</v>
      </c>
      <c r="F51" s="1">
        <f t="shared" si="36"/>
        <v>-0.8475102659875521</v>
      </c>
      <c r="G51" s="1">
        <f t="shared" si="5"/>
        <v>1.8475102659875522</v>
      </c>
      <c r="H51" s="1">
        <f t="shared" si="37"/>
        <v>0.21760365126924833</v>
      </c>
      <c r="I51" s="1">
        <f t="shared" si="38"/>
        <v>1.8602810357510782</v>
      </c>
      <c r="J51" s="1">
        <f t="shared" si="8"/>
        <v>0.537553187277564</v>
      </c>
      <c r="K51" s="1">
        <f t="shared" si="9"/>
        <v>0.0671941484096955</v>
      </c>
      <c r="L51" s="1">
        <f t="shared" si="10"/>
        <v>-5.391571175284415</v>
      </c>
      <c r="M51" s="1">
        <f t="shared" si="11"/>
        <v>-23.453370915123287</v>
      </c>
      <c r="N51" s="1">
        <f t="shared" si="39"/>
        <v>0.11778210669532185</v>
      </c>
      <c r="O51" s="1">
        <f t="shared" si="13"/>
        <v>-0.11724194669349439</v>
      </c>
      <c r="P51" s="4">
        <f t="shared" si="40"/>
        <v>-0.11724194669349439</v>
      </c>
      <c r="Q51" s="5">
        <f t="shared" si="41"/>
        <v>-6.717468727435006</v>
      </c>
      <c r="T51" s="15">
        <v>0.007488876</v>
      </c>
      <c r="U51">
        <f t="shared" si="33"/>
        <v>46</v>
      </c>
      <c r="V51">
        <f t="shared" si="16"/>
        <v>2890.2652413026094</v>
      </c>
      <c r="W51">
        <f t="shared" si="17"/>
        <v>459.99999999999994</v>
      </c>
      <c r="X51" s="11">
        <f t="shared" si="18"/>
        <v>0.04615116395828368</v>
      </c>
      <c r="Y51" s="1">
        <f t="shared" si="19"/>
        <v>-26.716346826982313</v>
      </c>
      <c r="Z51" s="1">
        <f t="shared" si="20"/>
        <v>21.64483799922532</v>
      </c>
      <c r="AA51" s="1">
        <f t="shared" si="21"/>
        <v>-1.5246287639896952</v>
      </c>
      <c r="AB51" s="1">
        <f t="shared" si="22"/>
        <v>-1.5246287639896952</v>
      </c>
      <c r="AC51" s="1">
        <f t="shared" si="23"/>
        <v>-87.35479350085679</v>
      </c>
      <c r="AD51" s="1"/>
      <c r="AF51" s="1">
        <f t="shared" si="24"/>
        <v>0.0671941484096955</v>
      </c>
      <c r="AG51" s="11">
        <f t="shared" si="25"/>
        <v>0.04615116395828368</v>
      </c>
      <c r="AK51" s="1">
        <f t="shared" si="26"/>
        <v>-23.453370915123287</v>
      </c>
      <c r="AL51" s="1">
        <f t="shared" si="27"/>
        <v>-26.716346826982313</v>
      </c>
      <c r="AP51" s="1">
        <f t="shared" si="28"/>
        <v>-0.11724194669349439</v>
      </c>
      <c r="AQ51" s="1">
        <f t="shared" si="29"/>
        <v>-1.5246287639896952</v>
      </c>
      <c r="AU51" s="1">
        <f t="shared" si="30"/>
        <v>-6.717468727435006</v>
      </c>
      <c r="AV51" s="1">
        <f t="shared" si="31"/>
        <v>-87.35479350085679</v>
      </c>
    </row>
    <row r="52" spans="1:48" ht="13.5">
      <c r="A52">
        <f t="shared" si="32"/>
        <v>47</v>
      </c>
      <c r="B52">
        <f t="shared" si="0"/>
        <v>2953.097094374405</v>
      </c>
      <c r="C52">
        <f t="shared" si="34"/>
        <v>469.99999999999994</v>
      </c>
      <c r="D52" s="1">
        <f t="shared" si="35"/>
        <v>2.9530970943744053</v>
      </c>
      <c r="E52" s="3">
        <f t="shared" si="3"/>
        <v>0.875</v>
      </c>
      <c r="F52" s="1">
        <f t="shared" si="36"/>
        <v>-0.8595013443876025</v>
      </c>
      <c r="G52" s="1">
        <f t="shared" si="5"/>
        <v>1.8595013443876025</v>
      </c>
      <c r="H52" s="1">
        <f t="shared" si="37"/>
        <v>0.1639586502625094</v>
      </c>
      <c r="I52" s="1">
        <f t="shared" si="38"/>
        <v>1.8667157493242523</v>
      </c>
      <c r="J52" s="1">
        <f t="shared" si="8"/>
        <v>0.5357001998627794</v>
      </c>
      <c r="K52" s="1">
        <f t="shared" si="9"/>
        <v>0.06696252498284742</v>
      </c>
      <c r="L52" s="1">
        <f t="shared" si="10"/>
        <v>-5.421563831949717</v>
      </c>
      <c r="M52" s="1">
        <f t="shared" si="11"/>
        <v>-23.48336357178859</v>
      </c>
      <c r="N52" s="1">
        <f t="shared" si="39"/>
        <v>0.08817345077881973</v>
      </c>
      <c r="O52" s="1">
        <f t="shared" si="13"/>
        <v>-0.08794600761641709</v>
      </c>
      <c r="P52" s="4">
        <f t="shared" si="40"/>
        <v>-0.08794600761641709</v>
      </c>
      <c r="Q52" s="5">
        <f t="shared" si="41"/>
        <v>-5.038935061446092</v>
      </c>
      <c r="T52" s="15">
        <v>0.007488876</v>
      </c>
      <c r="U52">
        <f t="shared" si="33"/>
        <v>47</v>
      </c>
      <c r="V52">
        <f t="shared" si="16"/>
        <v>2953.097094374405</v>
      </c>
      <c r="W52">
        <f t="shared" si="17"/>
        <v>469.99999999999994</v>
      </c>
      <c r="X52" s="11">
        <f t="shared" si="18"/>
        <v>0.04517124962306777</v>
      </c>
      <c r="Y52" s="1">
        <f t="shared" si="19"/>
        <v>-26.902757897917123</v>
      </c>
      <c r="Z52" s="1">
        <f t="shared" si="20"/>
        <v>22.115377955730217</v>
      </c>
      <c r="AA52" s="1">
        <f t="shared" si="21"/>
        <v>-1.525609701498791</v>
      </c>
      <c r="AB52" s="1">
        <f t="shared" si="22"/>
        <v>-1.525609701498791</v>
      </c>
      <c r="AC52" s="1">
        <f t="shared" si="23"/>
        <v>-87.41099708009406</v>
      </c>
      <c r="AD52" s="1"/>
      <c r="AF52" s="1">
        <f t="shared" si="24"/>
        <v>0.06696252498284742</v>
      </c>
      <c r="AG52" s="11">
        <f t="shared" si="25"/>
        <v>0.04517124962306777</v>
      </c>
      <c r="AK52" s="1">
        <f t="shared" si="26"/>
        <v>-23.48336357178859</v>
      </c>
      <c r="AL52" s="1">
        <f t="shared" si="27"/>
        <v>-26.902757897917123</v>
      </c>
      <c r="AP52" s="1">
        <f t="shared" si="28"/>
        <v>-0.08794600761641709</v>
      </c>
      <c r="AQ52" s="1">
        <f t="shared" si="29"/>
        <v>-1.525609701498791</v>
      </c>
      <c r="AU52" s="1">
        <f t="shared" si="30"/>
        <v>-5.038935061446092</v>
      </c>
      <c r="AV52" s="1">
        <f t="shared" si="31"/>
        <v>-87.41099708009406</v>
      </c>
    </row>
    <row r="53" spans="1:48" ht="13.5">
      <c r="A53">
        <f t="shared" si="32"/>
        <v>48</v>
      </c>
      <c r="B53">
        <f t="shared" si="0"/>
        <v>3015.928947446201</v>
      </c>
      <c r="C53">
        <f t="shared" si="34"/>
        <v>479.99999999999994</v>
      </c>
      <c r="D53" s="1">
        <f t="shared" si="35"/>
        <v>3.015928947446201</v>
      </c>
      <c r="E53" s="3">
        <f t="shared" si="3"/>
        <v>0.875</v>
      </c>
      <c r="F53" s="1">
        <f t="shared" si="36"/>
        <v>-0.8681003636501681</v>
      </c>
      <c r="G53" s="1">
        <f t="shared" si="5"/>
        <v>1.868100363650168</v>
      </c>
      <c r="H53" s="1">
        <f t="shared" si="37"/>
        <v>0.10966657936876648</v>
      </c>
      <c r="I53" s="1">
        <f t="shared" si="38"/>
        <v>1.8713165759166288</v>
      </c>
      <c r="J53" s="1">
        <f t="shared" si="8"/>
        <v>0.5343831251589106</v>
      </c>
      <c r="K53" s="1">
        <f t="shared" si="9"/>
        <v>0.06679789064486383</v>
      </c>
      <c r="L53" s="1">
        <f t="shared" si="10"/>
        <v>-5.442945290817863</v>
      </c>
      <c r="M53" s="1">
        <f t="shared" si="11"/>
        <v>-23.504745030656736</v>
      </c>
      <c r="N53" s="1">
        <f t="shared" si="39"/>
        <v>0.058704864847027735</v>
      </c>
      <c r="O53" s="1">
        <f t="shared" si="13"/>
        <v>-0.05863756651707763</v>
      </c>
      <c r="P53" s="4">
        <f t="shared" si="40"/>
        <v>-0.05863756651707763</v>
      </c>
      <c r="Q53" s="5">
        <f t="shared" si="41"/>
        <v>-3.3596850823461786</v>
      </c>
      <c r="T53" s="15">
        <v>0.007488876</v>
      </c>
      <c r="U53">
        <f t="shared" si="33"/>
        <v>48</v>
      </c>
      <c r="V53">
        <f t="shared" si="16"/>
        <v>3015.928947446201</v>
      </c>
      <c r="W53">
        <f t="shared" si="17"/>
        <v>479.99999999999994</v>
      </c>
      <c r="X53" s="11">
        <f t="shared" si="18"/>
        <v>0.0442320426445149</v>
      </c>
      <c r="Y53" s="1">
        <f t="shared" si="19"/>
        <v>-27.08526008723711</v>
      </c>
      <c r="Z53" s="1">
        <f t="shared" si="20"/>
        <v>22.585917912235118</v>
      </c>
      <c r="AA53" s="1">
        <f t="shared" si="21"/>
        <v>-1.5265498482999957</v>
      </c>
      <c r="AB53" s="1">
        <f t="shared" si="22"/>
        <v>-1.5265498482999957</v>
      </c>
      <c r="AC53" s="1">
        <f t="shared" si="23"/>
        <v>-87.46486352392581</v>
      </c>
      <c r="AD53" s="1"/>
      <c r="AF53" s="1">
        <f t="shared" si="24"/>
        <v>0.06679789064486383</v>
      </c>
      <c r="AG53" s="11">
        <f t="shared" si="25"/>
        <v>0.0442320426445149</v>
      </c>
      <c r="AK53" s="1">
        <f t="shared" si="26"/>
        <v>-23.504745030656736</v>
      </c>
      <c r="AL53" s="1">
        <f t="shared" si="27"/>
        <v>-27.08526008723711</v>
      </c>
      <c r="AP53" s="1">
        <f t="shared" si="28"/>
        <v>-0.05863756651707763</v>
      </c>
      <c r="AQ53" s="1">
        <f t="shared" si="29"/>
        <v>-1.5265498482999957</v>
      </c>
      <c r="AU53" s="1">
        <f t="shared" si="30"/>
        <v>-3.3596850823461786</v>
      </c>
      <c r="AV53" s="1">
        <f t="shared" si="31"/>
        <v>-87.46486352392581</v>
      </c>
    </row>
    <row r="54" spans="1:48" ht="13.5">
      <c r="A54">
        <f t="shared" si="32"/>
        <v>49</v>
      </c>
      <c r="B54">
        <f t="shared" si="0"/>
        <v>3078.760800517997</v>
      </c>
      <c r="C54">
        <f t="shared" si="34"/>
        <v>489.99999999999994</v>
      </c>
      <c r="D54" s="1">
        <f t="shared" si="35"/>
        <v>3.0787608005179967</v>
      </c>
      <c r="E54" s="3">
        <f t="shared" si="3"/>
        <v>0.875</v>
      </c>
      <c r="F54" s="1">
        <f t="shared" si="36"/>
        <v>-0.8732733873747376</v>
      </c>
      <c r="G54" s="1">
        <f t="shared" si="5"/>
        <v>1.8732733873747376</v>
      </c>
      <c r="H54" s="1">
        <f t="shared" si="37"/>
        <v>0.05494170458814977</v>
      </c>
      <c r="I54" s="1">
        <f t="shared" si="38"/>
        <v>1.8740789136931975</v>
      </c>
      <c r="J54" s="1">
        <f t="shared" si="8"/>
        <v>0.5335954599848342</v>
      </c>
      <c r="K54" s="1">
        <f t="shared" si="9"/>
        <v>0.06669943249810427</v>
      </c>
      <c r="L54" s="1">
        <f t="shared" si="10"/>
        <v>-5.455757484076109</v>
      </c>
      <c r="M54" s="1">
        <f t="shared" si="11"/>
        <v>-23.51755722391498</v>
      </c>
      <c r="N54" s="1">
        <f t="shared" si="39"/>
        <v>0.02932925058266415</v>
      </c>
      <c r="O54" s="1">
        <f t="shared" si="13"/>
        <v>-0.029320845198373004</v>
      </c>
      <c r="P54" s="4">
        <f t="shared" si="40"/>
        <v>-0.029320845198373004</v>
      </c>
      <c r="Q54" s="5">
        <f t="shared" si="41"/>
        <v>-1.6799606816231982</v>
      </c>
      <c r="T54" s="15">
        <v>0.007488876</v>
      </c>
      <c r="U54">
        <f t="shared" si="33"/>
        <v>49</v>
      </c>
      <c r="V54">
        <f t="shared" si="16"/>
        <v>3078.760800517997</v>
      </c>
      <c r="W54">
        <f t="shared" si="17"/>
        <v>489.99999999999994</v>
      </c>
      <c r="X54" s="11">
        <f t="shared" si="18"/>
        <v>0.04333106040017293</v>
      </c>
      <c r="Y54" s="1">
        <f t="shared" si="19"/>
        <v>-27.264013655126647</v>
      </c>
      <c r="Z54" s="1">
        <f t="shared" si="20"/>
        <v>23.056457868740015</v>
      </c>
      <c r="AA54" s="1">
        <f t="shared" si="21"/>
        <v>-1.5274516953307726</v>
      </c>
      <c r="AB54" s="1">
        <f t="shared" si="22"/>
        <v>-1.5274516953307726</v>
      </c>
      <c r="AC54" s="1">
        <f t="shared" si="23"/>
        <v>-87.51653555255574</v>
      </c>
      <c r="AD54" s="1"/>
      <c r="AF54" s="1">
        <f t="shared" si="24"/>
        <v>0.06669943249810427</v>
      </c>
      <c r="AG54" s="11">
        <f t="shared" si="25"/>
        <v>0.04333106040017293</v>
      </c>
      <c r="AK54" s="1">
        <f t="shared" si="26"/>
        <v>-23.51755722391498</v>
      </c>
      <c r="AL54" s="1">
        <f t="shared" si="27"/>
        <v>-27.264013655126647</v>
      </c>
      <c r="AP54" s="1">
        <f t="shared" si="28"/>
        <v>-0.029320845198373004</v>
      </c>
      <c r="AQ54" s="1">
        <f t="shared" si="29"/>
        <v>-1.5274516953307726</v>
      </c>
      <c r="AU54" s="1">
        <f t="shared" si="30"/>
        <v>-1.6799606816231982</v>
      </c>
      <c r="AV54" s="1">
        <f t="shared" si="31"/>
        <v>-87.51653555255574</v>
      </c>
    </row>
    <row r="55" spans="1:48" ht="13.5">
      <c r="A55">
        <f t="shared" si="32"/>
        <v>50</v>
      </c>
      <c r="B55">
        <f t="shared" si="0"/>
        <v>3141.592653589793</v>
      </c>
      <c r="C55">
        <f t="shared" si="34"/>
        <v>499.99999999999994</v>
      </c>
      <c r="D55" s="1">
        <f t="shared" si="35"/>
        <v>3.141592653589793</v>
      </c>
      <c r="E55" s="3">
        <f t="shared" si="3"/>
        <v>0.875</v>
      </c>
      <c r="F55" s="1">
        <f t="shared" si="36"/>
        <v>-0.875</v>
      </c>
      <c r="G55" s="1">
        <f t="shared" si="5"/>
        <v>1.875</v>
      </c>
      <c r="H55" s="1">
        <f t="shared" si="37"/>
        <v>1.0720048980450425E-16</v>
      </c>
      <c r="I55" s="1">
        <f t="shared" si="38"/>
        <v>1.875</v>
      </c>
      <c r="J55" s="1">
        <f t="shared" si="8"/>
        <v>0.5333333333333333</v>
      </c>
      <c r="K55" s="1">
        <f t="shared" si="9"/>
        <v>0.06666666666666667</v>
      </c>
      <c r="L55" s="1">
        <f t="shared" si="10"/>
        <v>-5.460025441274753</v>
      </c>
      <c r="M55" s="1">
        <f t="shared" si="11"/>
        <v>-23.521825181113627</v>
      </c>
      <c r="N55" s="1">
        <f t="shared" si="39"/>
        <v>5.717359456240227E-17</v>
      </c>
      <c r="O55" s="1">
        <f t="shared" si="13"/>
        <v>-5.717359456240227E-17</v>
      </c>
      <c r="P55" s="4">
        <f t="shared" si="40"/>
        <v>-5.717359456240227E-17</v>
      </c>
      <c r="Q55" s="5">
        <f t="shared" si="41"/>
        <v>-3.275805668017763E-15</v>
      </c>
      <c r="T55" s="15">
        <v>0.007488876</v>
      </c>
      <c r="U55">
        <f t="shared" si="33"/>
        <v>50</v>
      </c>
      <c r="V55">
        <f t="shared" si="16"/>
        <v>3141.592653589793</v>
      </c>
      <c r="W55">
        <f t="shared" si="17"/>
        <v>499.99999999999994</v>
      </c>
      <c r="X55" s="11">
        <f t="shared" si="18"/>
        <v>0.04246601794243487</v>
      </c>
      <c r="Y55" s="1">
        <f t="shared" si="19"/>
        <v>-27.439169221772126</v>
      </c>
      <c r="Z55" s="1">
        <f t="shared" si="20"/>
        <v>23.526997825244916</v>
      </c>
      <c r="AA55" s="1">
        <f t="shared" si="21"/>
        <v>-1.5283175348781752</v>
      </c>
      <c r="AB55" s="1">
        <f t="shared" si="22"/>
        <v>-1.5283175348781752</v>
      </c>
      <c r="AC55" s="1">
        <f t="shared" si="23"/>
        <v>-87.56614450435744</v>
      </c>
      <c r="AD55" s="1"/>
      <c r="AF55" s="1">
        <f t="shared" si="24"/>
        <v>0.06666666666666667</v>
      </c>
      <c r="AG55" s="11">
        <f t="shared" si="25"/>
        <v>0.04246601794243487</v>
      </c>
      <c r="AK55" s="1">
        <f t="shared" si="26"/>
        <v>-23.521825181113627</v>
      </c>
      <c r="AL55" s="1">
        <f t="shared" si="27"/>
        <v>-27.439169221772126</v>
      </c>
      <c r="AP55" s="1">
        <f t="shared" si="28"/>
        <v>-5.717359456240227E-17</v>
      </c>
      <c r="AQ55" s="1">
        <f t="shared" si="29"/>
        <v>-1.5283175348781752</v>
      </c>
      <c r="AU55" s="1">
        <f t="shared" si="30"/>
        <v>-3.275805668017763E-15</v>
      </c>
      <c r="AV55" s="1">
        <f t="shared" si="31"/>
        <v>-87.56614450435744</v>
      </c>
    </row>
    <row r="56" spans="1:48" ht="13.5">
      <c r="A56">
        <f t="shared" si="32"/>
        <v>51</v>
      </c>
      <c r="B56">
        <f t="shared" si="0"/>
        <v>3204.4245066615886</v>
      </c>
      <c r="C56">
        <f t="shared" si="34"/>
        <v>509.99999999999994</v>
      </c>
      <c r="D56" s="1">
        <f t="shared" si="35"/>
        <v>3.2044245066615886</v>
      </c>
      <c r="E56" s="3">
        <f t="shared" si="3"/>
        <v>0.875</v>
      </c>
      <c r="F56" s="1">
        <f t="shared" si="36"/>
        <v>-0.8732733873747376</v>
      </c>
      <c r="G56" s="1">
        <f t="shared" si="5"/>
        <v>1.8732733873747376</v>
      </c>
      <c r="H56" s="1">
        <f t="shared" si="37"/>
        <v>-0.05494170458814879</v>
      </c>
      <c r="I56" s="1">
        <f t="shared" si="38"/>
        <v>1.8740789136931975</v>
      </c>
      <c r="J56" s="1">
        <f t="shared" si="8"/>
        <v>0.5335954599848342</v>
      </c>
      <c r="K56" s="1">
        <f t="shared" si="9"/>
        <v>0.06669943249810427</v>
      </c>
      <c r="L56" s="1">
        <f t="shared" si="10"/>
        <v>-5.455757484076109</v>
      </c>
      <c r="M56" s="1">
        <f t="shared" si="11"/>
        <v>-23.51755722391498</v>
      </c>
      <c r="N56" s="1">
        <f t="shared" si="39"/>
        <v>-0.029329250582663627</v>
      </c>
      <c r="O56" s="1">
        <f t="shared" si="13"/>
        <v>0.02932084519837248</v>
      </c>
      <c r="P56" s="4">
        <f t="shared" si="40"/>
        <v>0.02932084519837248</v>
      </c>
      <c r="Q56" s="5">
        <f t="shared" si="41"/>
        <v>1.679960681623168</v>
      </c>
      <c r="T56" s="15">
        <v>0.007488876</v>
      </c>
      <c r="U56">
        <f t="shared" si="33"/>
        <v>51</v>
      </c>
      <c r="V56">
        <f t="shared" si="16"/>
        <v>3204.4245066615886</v>
      </c>
      <c r="W56">
        <f t="shared" si="17"/>
        <v>509.99999999999994</v>
      </c>
      <c r="X56" s="11">
        <f t="shared" si="18"/>
        <v>0.041634808725079964</v>
      </c>
      <c r="Y56" s="1">
        <f t="shared" si="19"/>
        <v>-27.610868523960484</v>
      </c>
      <c r="Z56" s="1">
        <f t="shared" si="20"/>
        <v>23.997537781749813</v>
      </c>
      <c r="AA56" s="1">
        <f t="shared" si="21"/>
        <v>-1.529149479983235</v>
      </c>
      <c r="AB56" s="1">
        <f t="shared" si="22"/>
        <v>-1.529149479983235</v>
      </c>
      <c r="AC56" s="1">
        <f t="shared" si="23"/>
        <v>-87.61381144766392</v>
      </c>
      <c r="AD56" s="1"/>
      <c r="AF56" s="1">
        <f t="shared" si="24"/>
        <v>0.06669943249810427</v>
      </c>
      <c r="AG56" s="11">
        <f t="shared" si="25"/>
        <v>0.041634808725079964</v>
      </c>
      <c r="AK56" s="1">
        <f t="shared" si="26"/>
        <v>-23.51755722391498</v>
      </c>
      <c r="AL56" s="1">
        <f t="shared" si="27"/>
        <v>-27.610868523960484</v>
      </c>
      <c r="AP56" s="1">
        <f t="shared" si="28"/>
        <v>0.02932084519837248</v>
      </c>
      <c r="AQ56" s="1">
        <f t="shared" si="29"/>
        <v>-1.529149479983235</v>
      </c>
      <c r="AU56" s="1">
        <f t="shared" si="30"/>
        <v>1.679960681623168</v>
      </c>
      <c r="AV56" s="1">
        <f t="shared" si="31"/>
        <v>-87.61381144766392</v>
      </c>
    </row>
    <row r="57" spans="1:48" ht="13.5">
      <c r="A57">
        <f t="shared" si="32"/>
        <v>52</v>
      </c>
      <c r="B57">
        <f t="shared" si="0"/>
        <v>3267.2563597333847</v>
      </c>
      <c r="C57">
        <f t="shared" si="34"/>
        <v>520</v>
      </c>
      <c r="D57" s="1">
        <f t="shared" si="35"/>
        <v>3.2672563597333846</v>
      </c>
      <c r="E57" s="3">
        <f t="shared" si="3"/>
        <v>0.875</v>
      </c>
      <c r="F57" s="1">
        <f t="shared" si="36"/>
        <v>-0.8681003636501682</v>
      </c>
      <c r="G57" s="1">
        <f t="shared" si="5"/>
        <v>1.8681003636501683</v>
      </c>
      <c r="H57" s="1">
        <f t="shared" si="37"/>
        <v>-0.10966657936876587</v>
      </c>
      <c r="I57" s="1">
        <f t="shared" si="38"/>
        <v>1.871316575916629</v>
      </c>
      <c r="J57" s="1">
        <f t="shared" si="8"/>
        <v>0.5343831251589106</v>
      </c>
      <c r="K57" s="1">
        <f t="shared" si="9"/>
        <v>0.06679789064486383</v>
      </c>
      <c r="L57" s="1">
        <f t="shared" si="10"/>
        <v>-5.442945290817863</v>
      </c>
      <c r="M57" s="1">
        <f t="shared" si="11"/>
        <v>-23.504745030656736</v>
      </c>
      <c r="N57" s="1">
        <f t="shared" si="39"/>
        <v>-0.0587048648470274</v>
      </c>
      <c r="O57" s="1">
        <f t="shared" si="13"/>
        <v>0.0586375665170773</v>
      </c>
      <c r="P57" s="4">
        <f t="shared" si="40"/>
        <v>0.0586375665170773</v>
      </c>
      <c r="Q57" s="5">
        <f t="shared" si="41"/>
        <v>3.3596850823461595</v>
      </c>
      <c r="T57" s="15">
        <v>0.007488876</v>
      </c>
      <c r="U57">
        <f t="shared" si="33"/>
        <v>52</v>
      </c>
      <c r="V57">
        <f t="shared" si="16"/>
        <v>3267.2563597333847</v>
      </c>
      <c r="W57">
        <f t="shared" si="17"/>
        <v>520</v>
      </c>
      <c r="X57" s="11">
        <f t="shared" si="18"/>
        <v>0.04083548753981037</v>
      </c>
      <c r="Y57" s="1">
        <f t="shared" si="19"/>
        <v>-27.77924509900664</v>
      </c>
      <c r="Z57" s="1">
        <f t="shared" si="20"/>
        <v>24.46807773825471</v>
      </c>
      <c r="AA57" s="1">
        <f t="shared" si="21"/>
        <v>-1.5299494816156547</v>
      </c>
      <c r="AB57" s="1">
        <f t="shared" si="22"/>
        <v>-1.5299494816156547</v>
      </c>
      <c r="AC57" s="1">
        <f t="shared" si="23"/>
        <v>-87.65964816480516</v>
      </c>
      <c r="AD57" s="1"/>
      <c r="AF57" s="1">
        <f t="shared" si="24"/>
        <v>0.06679789064486383</v>
      </c>
      <c r="AG57" s="11">
        <f t="shared" si="25"/>
        <v>0.04083548753981037</v>
      </c>
      <c r="AK57" s="1">
        <f t="shared" si="26"/>
        <v>-23.504745030656736</v>
      </c>
      <c r="AL57" s="1">
        <f t="shared" si="27"/>
        <v>-27.77924509900664</v>
      </c>
      <c r="AP57" s="1">
        <f t="shared" si="28"/>
        <v>0.0586375665170773</v>
      </c>
      <c r="AQ57" s="1">
        <f t="shared" si="29"/>
        <v>-1.5299494816156547</v>
      </c>
      <c r="AU57" s="1">
        <f t="shared" si="30"/>
        <v>3.3596850823461595</v>
      </c>
      <c r="AV57" s="1">
        <f t="shared" si="31"/>
        <v>-87.65964816480516</v>
      </c>
    </row>
    <row r="58" spans="1:48" ht="13.5">
      <c r="A58">
        <f t="shared" si="32"/>
        <v>53</v>
      </c>
      <c r="B58">
        <f t="shared" si="0"/>
        <v>3330.0882128051803</v>
      </c>
      <c r="C58">
        <f t="shared" si="34"/>
        <v>529.9999999999999</v>
      </c>
      <c r="D58" s="1">
        <f t="shared" si="35"/>
        <v>3.3300882128051805</v>
      </c>
      <c r="E58" s="3">
        <f t="shared" si="3"/>
        <v>0.875</v>
      </c>
      <c r="F58" s="1">
        <f t="shared" si="36"/>
        <v>-0.8595013443876026</v>
      </c>
      <c r="G58" s="1">
        <f t="shared" si="5"/>
        <v>1.8595013443876027</v>
      </c>
      <c r="H58" s="1">
        <f t="shared" si="37"/>
        <v>-0.16395865026250878</v>
      </c>
      <c r="I58" s="1">
        <f t="shared" si="38"/>
        <v>1.8667157493242525</v>
      </c>
      <c r="J58" s="1">
        <f t="shared" si="8"/>
        <v>0.5357001998627794</v>
      </c>
      <c r="K58" s="1">
        <f t="shared" si="9"/>
        <v>0.06696252498284742</v>
      </c>
      <c r="L58" s="1">
        <f t="shared" si="10"/>
        <v>-5.421563831949717</v>
      </c>
      <c r="M58" s="1">
        <f t="shared" si="11"/>
        <v>-23.48336357178859</v>
      </c>
      <c r="N58" s="1">
        <f t="shared" si="39"/>
        <v>-0.0881734507788194</v>
      </c>
      <c r="O58" s="1">
        <f t="shared" si="13"/>
        <v>0.08794600761641676</v>
      </c>
      <c r="P58" s="4">
        <f t="shared" si="40"/>
        <v>0.08794600761641676</v>
      </c>
      <c r="Q58" s="5">
        <f t="shared" si="41"/>
        <v>5.0389350614460735</v>
      </c>
      <c r="T58" s="15">
        <v>0.007488876</v>
      </c>
      <c r="U58">
        <f t="shared" si="33"/>
        <v>53</v>
      </c>
      <c r="V58">
        <f t="shared" si="16"/>
        <v>3330.0882128051803</v>
      </c>
      <c r="W58">
        <f t="shared" si="17"/>
        <v>529.9999999999999</v>
      </c>
      <c r="X58" s="11">
        <f t="shared" si="18"/>
        <v>0.04006625537292305</v>
      </c>
      <c r="Y58" s="1">
        <f t="shared" si="19"/>
        <v>-27.944424904213626</v>
      </c>
      <c r="Z58" s="1">
        <f t="shared" si="20"/>
        <v>24.938617694759607</v>
      </c>
      <c r="AA58" s="1">
        <f t="shared" si="21"/>
        <v>-1.5307193439119409</v>
      </c>
      <c r="AB58" s="1">
        <f t="shared" si="22"/>
        <v>-1.5307193439119409</v>
      </c>
      <c r="AC58" s="1">
        <f t="shared" si="23"/>
        <v>-87.70375802518859</v>
      </c>
      <c r="AD58" s="1"/>
      <c r="AF58" s="1">
        <f t="shared" si="24"/>
        <v>0.06696252498284742</v>
      </c>
      <c r="AG58" s="11">
        <f t="shared" si="25"/>
        <v>0.04006625537292305</v>
      </c>
      <c r="AK58" s="1">
        <f t="shared" si="26"/>
        <v>-23.48336357178859</v>
      </c>
      <c r="AL58" s="1">
        <f t="shared" si="27"/>
        <v>-27.944424904213626</v>
      </c>
      <c r="AP58" s="1">
        <f t="shared" si="28"/>
        <v>0.08794600761641676</v>
      </c>
      <c r="AQ58" s="1">
        <f t="shared" si="29"/>
        <v>-1.5307193439119409</v>
      </c>
      <c r="AU58" s="1">
        <f t="shared" si="30"/>
        <v>5.0389350614460735</v>
      </c>
      <c r="AV58" s="1">
        <f t="shared" si="31"/>
        <v>-87.70375802518859</v>
      </c>
    </row>
    <row r="59" spans="1:48" ht="13.5">
      <c r="A59">
        <f t="shared" si="32"/>
        <v>54</v>
      </c>
      <c r="B59">
        <f t="shared" si="0"/>
        <v>3392.920065876976</v>
      </c>
      <c r="C59">
        <f t="shared" si="34"/>
        <v>539.9999999999999</v>
      </c>
      <c r="D59" s="1">
        <f t="shared" si="35"/>
        <v>3.392920065876976</v>
      </c>
      <c r="E59" s="3">
        <f t="shared" si="3"/>
        <v>0.875</v>
      </c>
      <c r="F59" s="1">
        <f t="shared" si="36"/>
        <v>-0.8475102659875524</v>
      </c>
      <c r="G59" s="1">
        <f t="shared" si="5"/>
        <v>1.8475102659875524</v>
      </c>
      <c r="H59" s="1">
        <f t="shared" si="37"/>
        <v>-0.21760365126924738</v>
      </c>
      <c r="I59" s="1">
        <f t="shared" si="38"/>
        <v>1.8602810357510784</v>
      </c>
      <c r="J59" s="1">
        <f t="shared" si="8"/>
        <v>0.537553187277564</v>
      </c>
      <c r="K59" s="1">
        <f t="shared" si="9"/>
        <v>0.0671941484096955</v>
      </c>
      <c r="L59" s="1">
        <f t="shared" si="10"/>
        <v>-5.391571175284415</v>
      </c>
      <c r="M59" s="1">
        <f t="shared" si="11"/>
        <v>-23.453370915123287</v>
      </c>
      <c r="N59" s="1">
        <f t="shared" si="39"/>
        <v>-0.11778210669532133</v>
      </c>
      <c r="O59" s="1">
        <f t="shared" si="13"/>
        <v>0.11724194669349387</v>
      </c>
      <c r="P59" s="4">
        <f t="shared" si="40"/>
        <v>0.11724194669349387</v>
      </c>
      <c r="Q59" s="5">
        <f t="shared" si="41"/>
        <v>6.7174687274349765</v>
      </c>
      <c r="T59" s="15">
        <v>0.007488876</v>
      </c>
      <c r="U59">
        <f t="shared" si="33"/>
        <v>54</v>
      </c>
      <c r="V59">
        <f t="shared" si="16"/>
        <v>3392.920065876976</v>
      </c>
      <c r="W59">
        <f t="shared" si="17"/>
        <v>539.9999999999999</v>
      </c>
      <c r="X59" s="11">
        <f t="shared" si="18"/>
        <v>0.039325445934871875</v>
      </c>
      <c r="Y59" s="1">
        <f t="shared" si="19"/>
        <v>-28.10652687901095</v>
      </c>
      <c r="Z59" s="1">
        <f t="shared" si="20"/>
        <v>25.409157651264504</v>
      </c>
      <c r="AA59" s="1">
        <f t="shared" si="21"/>
        <v>-1.5314607377268985</v>
      </c>
      <c r="AB59" s="1">
        <f t="shared" si="22"/>
        <v>-1.5314607377268985</v>
      </c>
      <c r="AC59" s="1">
        <f t="shared" si="23"/>
        <v>-87.74623676174278</v>
      </c>
      <c r="AD59" s="1"/>
      <c r="AF59" s="1">
        <f t="shared" si="24"/>
        <v>0.0671941484096955</v>
      </c>
      <c r="AG59" s="11">
        <f t="shared" si="25"/>
        <v>0.039325445934871875</v>
      </c>
      <c r="AK59" s="1">
        <f t="shared" si="26"/>
        <v>-23.453370915123287</v>
      </c>
      <c r="AL59" s="1">
        <f t="shared" si="27"/>
        <v>-28.10652687901095</v>
      </c>
      <c r="AP59" s="1">
        <f t="shared" si="28"/>
        <v>0.11724194669349387</v>
      </c>
      <c r="AQ59" s="1">
        <f t="shared" si="29"/>
        <v>-1.5314607377268985</v>
      </c>
      <c r="AU59" s="1">
        <f t="shared" si="30"/>
        <v>6.7174687274349765</v>
      </c>
      <c r="AV59" s="1">
        <f t="shared" si="31"/>
        <v>-87.74623676174278</v>
      </c>
    </row>
    <row r="60" spans="1:48" ht="13.5">
      <c r="A60">
        <f t="shared" si="32"/>
        <v>55</v>
      </c>
      <c r="B60">
        <f t="shared" si="0"/>
        <v>3455.751918948772</v>
      </c>
      <c r="C60">
        <f t="shared" si="34"/>
        <v>550</v>
      </c>
      <c r="D60" s="1">
        <f t="shared" si="35"/>
        <v>3.455751918948772</v>
      </c>
      <c r="E60" s="3">
        <f t="shared" si="3"/>
        <v>0.875</v>
      </c>
      <c r="F60" s="1">
        <f t="shared" si="36"/>
        <v>-0.8321744517582595</v>
      </c>
      <c r="G60" s="1">
        <f t="shared" si="5"/>
        <v>1.8321744517582594</v>
      </c>
      <c r="H60" s="1">
        <f t="shared" si="37"/>
        <v>-0.2703898700780785</v>
      </c>
      <c r="I60" s="1">
        <f t="shared" si="38"/>
        <v>1.8520188723435078</v>
      </c>
      <c r="J60" s="1">
        <f t="shared" si="8"/>
        <v>0.5399513012168282</v>
      </c>
      <c r="K60" s="1">
        <f t="shared" si="9"/>
        <v>0.06749391265210353</v>
      </c>
      <c r="L60" s="1">
        <f t="shared" si="10"/>
        <v>-5.352908157856603</v>
      </c>
      <c r="M60" s="1">
        <f t="shared" si="11"/>
        <v>-23.41470789769548</v>
      </c>
      <c r="N60" s="1">
        <f t="shared" si="39"/>
        <v>-0.14757867069841354</v>
      </c>
      <c r="O60" s="1">
        <f t="shared" si="13"/>
        <v>0.14652106237714765</v>
      </c>
      <c r="P60" s="4">
        <f t="shared" si="40"/>
        <v>0.14652106237714765</v>
      </c>
      <c r="Q60" s="5">
        <f t="shared" si="41"/>
        <v>8.395038483983633</v>
      </c>
      <c r="T60" s="15">
        <v>0.007488876</v>
      </c>
      <c r="U60">
        <f t="shared" si="33"/>
        <v>55</v>
      </c>
      <c r="V60">
        <f t="shared" si="16"/>
        <v>3455.751918948772</v>
      </c>
      <c r="W60">
        <f t="shared" si="17"/>
        <v>550</v>
      </c>
      <c r="X60" s="11">
        <f t="shared" si="18"/>
        <v>0.03861151365117431</v>
      </c>
      <c r="Y60" s="1">
        <f t="shared" si="19"/>
        <v>-28.265663456010483</v>
      </c>
      <c r="Z60" s="1">
        <f t="shared" si="20"/>
        <v>25.879697607769405</v>
      </c>
      <c r="AA60" s="1">
        <f t="shared" si="21"/>
        <v>-1.5321752127122377</v>
      </c>
      <c r="AB60" s="1">
        <f t="shared" si="22"/>
        <v>-1.5321752127122377</v>
      </c>
      <c r="AC60" s="1">
        <f t="shared" si="23"/>
        <v>-87.78717316297038</v>
      </c>
      <c r="AD60" s="1"/>
      <c r="AF60" s="1">
        <f t="shared" si="24"/>
        <v>0.06749391265210353</v>
      </c>
      <c r="AG60" s="11">
        <f t="shared" si="25"/>
        <v>0.03861151365117431</v>
      </c>
      <c r="AK60" s="1">
        <f t="shared" si="26"/>
        <v>-23.41470789769548</v>
      </c>
      <c r="AL60" s="1">
        <f t="shared" si="27"/>
        <v>-28.265663456010483</v>
      </c>
      <c r="AP60" s="1">
        <f t="shared" si="28"/>
        <v>0.14652106237714765</v>
      </c>
      <c r="AQ60" s="1">
        <f t="shared" si="29"/>
        <v>-1.5321752127122377</v>
      </c>
      <c r="AU60" s="1">
        <f t="shared" si="30"/>
        <v>8.395038483983633</v>
      </c>
      <c r="AV60" s="1">
        <f t="shared" si="31"/>
        <v>-87.78717316297038</v>
      </c>
    </row>
    <row r="61" spans="1:48" ht="13.5">
      <c r="A61">
        <f t="shared" si="32"/>
        <v>56</v>
      </c>
      <c r="B61">
        <f t="shared" si="0"/>
        <v>3518.5837720205677</v>
      </c>
      <c r="C61">
        <f t="shared" si="34"/>
        <v>559.9999999999999</v>
      </c>
      <c r="D61" s="1">
        <f t="shared" si="35"/>
        <v>3.518583772020568</v>
      </c>
      <c r="E61" s="3">
        <f t="shared" si="3"/>
        <v>0.875</v>
      </c>
      <c r="F61" s="1">
        <f t="shared" si="36"/>
        <v>-0.8135544251522201</v>
      </c>
      <c r="G61" s="1">
        <f t="shared" si="5"/>
        <v>1.81355442515222</v>
      </c>
      <c r="H61" s="1">
        <f t="shared" si="37"/>
        <v>-0.3221089835990928</v>
      </c>
      <c r="I61" s="1">
        <f t="shared" si="38"/>
        <v>1.8419375261676059</v>
      </c>
      <c r="J61" s="1">
        <f t="shared" si="8"/>
        <v>0.5429065784226852</v>
      </c>
      <c r="K61" s="1">
        <f t="shared" si="9"/>
        <v>0.06786332230283565</v>
      </c>
      <c r="L61" s="1">
        <f t="shared" si="10"/>
        <v>-5.305497918945247</v>
      </c>
      <c r="M61" s="1">
        <f t="shared" si="11"/>
        <v>-23.367297658784118</v>
      </c>
      <c r="N61" s="1">
        <f t="shared" si="39"/>
        <v>-0.17761197520832975</v>
      </c>
      <c r="O61" s="1">
        <f t="shared" si="13"/>
        <v>0.1757788979303191</v>
      </c>
      <c r="P61" s="4">
        <f t="shared" si="40"/>
        <v>0.1757788979303191</v>
      </c>
      <c r="Q61" s="5">
        <f t="shared" si="41"/>
        <v>10.071388978868166</v>
      </c>
      <c r="T61" s="15">
        <v>0.007488876</v>
      </c>
      <c r="U61">
        <f t="shared" si="33"/>
        <v>56</v>
      </c>
      <c r="V61">
        <f t="shared" si="16"/>
        <v>3518.5837720205677</v>
      </c>
      <c r="W61">
        <f t="shared" si="17"/>
        <v>559.9999999999999</v>
      </c>
      <c r="X61" s="11">
        <f t="shared" si="18"/>
        <v>0.03792302293312499</v>
      </c>
      <c r="Y61" s="1">
        <f t="shared" si="19"/>
        <v>-28.421941026442585</v>
      </c>
      <c r="Z61" s="1">
        <f t="shared" si="20"/>
        <v>26.350237564274302</v>
      </c>
      <c r="AA61" s="1">
        <f t="shared" si="21"/>
        <v>-1.5328642081056414</v>
      </c>
      <c r="AB61" s="1">
        <f t="shared" si="22"/>
        <v>-1.5328642081056414</v>
      </c>
      <c r="AC61" s="1">
        <f t="shared" si="23"/>
        <v>-87.82664969111637</v>
      </c>
      <c r="AD61" s="1"/>
      <c r="AF61" s="1">
        <f t="shared" si="24"/>
        <v>0.06786332230283565</v>
      </c>
      <c r="AG61" s="11">
        <f t="shared" si="25"/>
        <v>0.03792302293312499</v>
      </c>
      <c r="AK61" s="1">
        <f t="shared" si="26"/>
        <v>-23.367297658784118</v>
      </c>
      <c r="AL61" s="1">
        <f t="shared" si="27"/>
        <v>-28.421941026442585</v>
      </c>
      <c r="AP61" s="1">
        <f t="shared" si="28"/>
        <v>0.1757788979303191</v>
      </c>
      <c r="AQ61" s="1">
        <f t="shared" si="29"/>
        <v>-1.5328642081056414</v>
      </c>
      <c r="AU61" s="1">
        <f t="shared" si="30"/>
        <v>10.071388978868166</v>
      </c>
      <c r="AV61" s="1">
        <f t="shared" si="31"/>
        <v>-87.82664969111637</v>
      </c>
    </row>
    <row r="62" spans="1:48" ht="13.5">
      <c r="A62">
        <f t="shared" si="32"/>
        <v>57</v>
      </c>
      <c r="B62">
        <f t="shared" si="0"/>
        <v>3581.415625092364</v>
      </c>
      <c r="C62">
        <f t="shared" si="34"/>
        <v>570</v>
      </c>
      <c r="D62" s="1">
        <f t="shared" si="35"/>
        <v>3.581415625092364</v>
      </c>
      <c r="E62" s="3">
        <f t="shared" si="3"/>
        <v>0.875</v>
      </c>
      <c r="F62" s="1">
        <f t="shared" si="36"/>
        <v>-0.7917236709077672</v>
      </c>
      <c r="G62" s="1">
        <f t="shared" si="5"/>
        <v>1.7917236709077673</v>
      </c>
      <c r="H62" s="1">
        <f t="shared" si="37"/>
        <v>-0.3725568801194382</v>
      </c>
      <c r="I62" s="1">
        <f t="shared" si="38"/>
        <v>1.830047087321945</v>
      </c>
      <c r="J62" s="1">
        <f t="shared" si="8"/>
        <v>0.5464340272595829</v>
      </c>
      <c r="K62" s="1">
        <f t="shared" si="9"/>
        <v>0.06830425340744786</v>
      </c>
      <c r="L62" s="1">
        <f t="shared" si="10"/>
        <v>-5.2492452864227825</v>
      </c>
      <c r="M62" s="1">
        <f t="shared" si="11"/>
        <v>-23.311045026261652</v>
      </c>
      <c r="N62" s="1">
        <f t="shared" si="39"/>
        <v>-0.20793210815297442</v>
      </c>
      <c r="O62" s="1">
        <f t="shared" si="13"/>
        <v>0.20501082311954308</v>
      </c>
      <c r="P62" s="4">
        <f t="shared" si="40"/>
        <v>0.20501082311954308</v>
      </c>
      <c r="Q62" s="5">
        <f t="shared" si="41"/>
        <v>11.74625491925286</v>
      </c>
      <c r="T62" s="15">
        <v>0.007488876</v>
      </c>
      <c r="U62">
        <f t="shared" si="33"/>
        <v>57</v>
      </c>
      <c r="V62">
        <f t="shared" si="16"/>
        <v>3581.415625092364</v>
      </c>
      <c r="W62">
        <f t="shared" si="17"/>
        <v>570</v>
      </c>
      <c r="X62" s="11">
        <f t="shared" si="18"/>
        <v>0.03725863857208414</v>
      </c>
      <c r="Y62" s="1">
        <f t="shared" si="19"/>
        <v>-28.575460364766293</v>
      </c>
      <c r="Z62" s="1">
        <f t="shared" si="20"/>
        <v>26.820777520779203</v>
      </c>
      <c r="AA62" s="1">
        <f t="shared" si="21"/>
        <v>-1.5335290623880384</v>
      </c>
      <c r="AB62" s="1">
        <f t="shared" si="22"/>
        <v>-1.5335290623880384</v>
      </c>
      <c r="AC62" s="1">
        <f t="shared" si="23"/>
        <v>-87.86474303548893</v>
      </c>
      <c r="AD62" s="1"/>
      <c r="AF62" s="1">
        <f t="shared" si="24"/>
        <v>0.06830425340744786</v>
      </c>
      <c r="AG62" s="11">
        <f t="shared" si="25"/>
        <v>0.03725863857208414</v>
      </c>
      <c r="AK62" s="1">
        <f t="shared" si="26"/>
        <v>-23.311045026261652</v>
      </c>
      <c r="AL62" s="1">
        <f t="shared" si="27"/>
        <v>-28.575460364766293</v>
      </c>
      <c r="AP62" s="1">
        <f t="shared" si="28"/>
        <v>0.20501082311954308</v>
      </c>
      <c r="AQ62" s="1">
        <f t="shared" si="29"/>
        <v>-1.5335290623880384</v>
      </c>
      <c r="AU62" s="1">
        <f t="shared" si="30"/>
        <v>11.74625491925286</v>
      </c>
      <c r="AV62" s="1">
        <f t="shared" si="31"/>
        <v>-87.86474303548893</v>
      </c>
    </row>
    <row r="63" spans="1:48" ht="13.5">
      <c r="A63">
        <f t="shared" si="32"/>
        <v>58</v>
      </c>
      <c r="B63">
        <f t="shared" si="0"/>
        <v>3644.2474781641595</v>
      </c>
      <c r="C63">
        <f t="shared" si="34"/>
        <v>579.9999999999999</v>
      </c>
      <c r="D63" s="1">
        <f t="shared" si="35"/>
        <v>3.6442474781641594</v>
      </c>
      <c r="E63" s="3">
        <f t="shared" si="3"/>
        <v>0.875</v>
      </c>
      <c r="F63" s="1">
        <f t="shared" si="36"/>
        <v>-0.7667683450383809</v>
      </c>
      <c r="G63" s="1">
        <f t="shared" si="5"/>
        <v>1.7667683450383809</v>
      </c>
      <c r="H63" s="1">
        <f t="shared" si="37"/>
        <v>-0.42153446483900026</v>
      </c>
      <c r="I63" s="1">
        <f t="shared" si="38"/>
        <v>1.816359460590541</v>
      </c>
      <c r="J63" s="1">
        <f t="shared" si="8"/>
        <v>0.550551816254959</v>
      </c>
      <c r="K63" s="1">
        <f t="shared" si="9"/>
        <v>0.06881897703186987</v>
      </c>
      <c r="L63" s="1">
        <f t="shared" si="10"/>
        <v>-5.184036005975836</v>
      </c>
      <c r="M63" s="1">
        <f t="shared" si="11"/>
        <v>-23.24583574581471</v>
      </c>
      <c r="N63" s="1">
        <f t="shared" si="39"/>
        <v>-0.2385906822605218</v>
      </c>
      <c r="O63" s="1">
        <f t="shared" si="13"/>
        <v>0.23421199304166168</v>
      </c>
      <c r="P63" s="4">
        <f t="shared" si="40"/>
        <v>0.23421199304166168</v>
      </c>
      <c r="Q63" s="5">
        <f t="shared" si="41"/>
        <v>13.419358712634619</v>
      </c>
      <c r="T63" s="15">
        <v>0.007488876</v>
      </c>
      <c r="U63">
        <f t="shared" si="33"/>
        <v>58</v>
      </c>
      <c r="V63">
        <f t="shared" si="16"/>
        <v>3644.2474781641595</v>
      </c>
      <c r="W63">
        <f t="shared" si="17"/>
        <v>579.9999999999999</v>
      </c>
      <c r="X63" s="11">
        <f t="shared" si="18"/>
        <v>0.03661711712251708</v>
      </c>
      <c r="Y63" s="1">
        <f t="shared" si="19"/>
        <v>-28.72631701667084</v>
      </c>
      <c r="Z63" s="1">
        <f t="shared" si="20"/>
        <v>27.2913174772841</v>
      </c>
      <c r="AA63" s="1">
        <f t="shared" si="21"/>
        <v>-1.5341710219451519</v>
      </c>
      <c r="AB63" s="1">
        <f t="shared" si="22"/>
        <v>-1.5341710219451519</v>
      </c>
      <c r="AC63" s="1">
        <f t="shared" si="23"/>
        <v>-87.9015246087296</v>
      </c>
      <c r="AD63" s="1"/>
      <c r="AF63" s="1">
        <f t="shared" si="24"/>
        <v>0.06881897703186987</v>
      </c>
      <c r="AG63" s="11">
        <f t="shared" si="25"/>
        <v>0.03661711712251708</v>
      </c>
      <c r="AK63" s="1">
        <f t="shared" si="26"/>
        <v>-23.24583574581471</v>
      </c>
      <c r="AL63" s="1">
        <f t="shared" si="27"/>
        <v>-28.72631701667084</v>
      </c>
      <c r="AP63" s="1">
        <f t="shared" si="28"/>
        <v>0.23421199304166168</v>
      </c>
      <c r="AQ63" s="1">
        <f t="shared" si="29"/>
        <v>-1.5341710219451519</v>
      </c>
      <c r="AU63" s="1">
        <f t="shared" si="30"/>
        <v>13.419358712634619</v>
      </c>
      <c r="AV63" s="1">
        <f t="shared" si="31"/>
        <v>-87.9015246087296</v>
      </c>
    </row>
    <row r="64" spans="1:48" ht="13.5">
      <c r="A64">
        <f t="shared" si="32"/>
        <v>59</v>
      </c>
      <c r="B64">
        <f t="shared" si="0"/>
        <v>3707.0793312359556</v>
      </c>
      <c r="C64">
        <f t="shared" si="34"/>
        <v>590</v>
      </c>
      <c r="D64" s="1">
        <f t="shared" si="35"/>
        <v>3.707079331235956</v>
      </c>
      <c r="E64" s="3">
        <f t="shared" si="3"/>
        <v>0.875</v>
      </c>
      <c r="F64" s="1">
        <f t="shared" si="36"/>
        <v>-0.7387869348142633</v>
      </c>
      <c r="G64" s="1">
        <f t="shared" si="5"/>
        <v>1.7387869348142633</v>
      </c>
      <c r="H64" s="1">
        <f t="shared" si="37"/>
        <v>-0.46884844560662187</v>
      </c>
      <c r="I64" s="1">
        <f t="shared" si="38"/>
        <v>1.8008883556813085</v>
      </c>
      <c r="J64" s="1">
        <f t="shared" si="8"/>
        <v>0.5552815069547617</v>
      </c>
      <c r="K64" s="1">
        <f t="shared" si="9"/>
        <v>0.06941018836934522</v>
      </c>
      <c r="L64" s="1">
        <f t="shared" si="10"/>
        <v>-5.109735799817101</v>
      </c>
      <c r="M64" s="1">
        <f t="shared" si="11"/>
        <v>-23.17153553965597</v>
      </c>
      <c r="N64" s="1">
        <f t="shared" si="39"/>
        <v>-0.26964111370937127</v>
      </c>
      <c r="O64" s="1">
        <f t="shared" si="13"/>
        <v>0.2633773031051082</v>
      </c>
      <c r="P64" s="4">
        <f t="shared" si="40"/>
        <v>0.2633773031051082</v>
      </c>
      <c r="Q64" s="5">
        <f t="shared" si="41"/>
        <v>15.090407887460533</v>
      </c>
      <c r="T64" s="15">
        <v>0.007488876</v>
      </c>
      <c r="U64">
        <f t="shared" si="33"/>
        <v>59</v>
      </c>
      <c r="V64">
        <f t="shared" si="16"/>
        <v>3707.0793312359556</v>
      </c>
      <c r="W64">
        <f t="shared" si="17"/>
        <v>590</v>
      </c>
      <c r="X64" s="11">
        <f t="shared" si="18"/>
        <v>0.03599729915712641</v>
      </c>
      <c r="Y64" s="1">
        <f t="shared" si="19"/>
        <v>-28.874601654186733</v>
      </c>
      <c r="Z64" s="1">
        <f t="shared" si="20"/>
        <v>27.761857433789</v>
      </c>
      <c r="AA64" s="1">
        <f t="shared" si="21"/>
        <v>-1.5347912488510231</v>
      </c>
      <c r="AB64" s="1">
        <f t="shared" si="22"/>
        <v>-1.5347912488510231</v>
      </c>
      <c r="AC64" s="1">
        <f t="shared" si="23"/>
        <v>-87.93706099277648</v>
      </c>
      <c r="AD64" s="1"/>
      <c r="AF64" s="1">
        <f t="shared" si="24"/>
        <v>0.06941018836934522</v>
      </c>
      <c r="AG64" s="11">
        <f t="shared" si="25"/>
        <v>0.03599729915712641</v>
      </c>
      <c r="AK64" s="1">
        <f t="shared" si="26"/>
        <v>-23.17153553965597</v>
      </c>
      <c r="AL64" s="1">
        <f t="shared" si="27"/>
        <v>-28.874601654186733</v>
      </c>
      <c r="AP64" s="1">
        <f t="shared" si="28"/>
        <v>0.2633773031051082</v>
      </c>
      <c r="AQ64" s="1">
        <f t="shared" si="29"/>
        <v>-1.5347912488510231</v>
      </c>
      <c r="AU64" s="1">
        <f t="shared" si="30"/>
        <v>15.090407887460533</v>
      </c>
      <c r="AV64" s="1">
        <f t="shared" si="31"/>
        <v>-87.93706099277648</v>
      </c>
    </row>
    <row r="65" spans="1:48" ht="13.5">
      <c r="A65">
        <f t="shared" si="32"/>
        <v>60</v>
      </c>
      <c r="B65">
        <f t="shared" si="0"/>
        <v>3769.9111843077512</v>
      </c>
      <c r="C65">
        <f t="shared" si="34"/>
        <v>599.9999999999999</v>
      </c>
      <c r="D65" s="1">
        <f t="shared" si="35"/>
        <v>3.7699111843077513</v>
      </c>
      <c r="E65" s="3">
        <f t="shared" si="3"/>
        <v>0.875</v>
      </c>
      <c r="F65" s="1">
        <f t="shared" si="36"/>
        <v>-0.7078898700780794</v>
      </c>
      <c r="G65" s="1">
        <f t="shared" si="5"/>
        <v>1.7078898700780794</v>
      </c>
      <c r="H65" s="1">
        <f t="shared" si="37"/>
        <v>-0.5143120957559136</v>
      </c>
      <c r="I65" s="1">
        <f t="shared" si="38"/>
        <v>1.783649276106757</v>
      </c>
      <c r="J65" s="1">
        <f t="shared" si="8"/>
        <v>0.5606483367530304</v>
      </c>
      <c r="K65" s="1">
        <f t="shared" si="9"/>
        <v>0.0700810420941288</v>
      </c>
      <c r="L65" s="1">
        <f t="shared" si="10"/>
        <v>-5.02618923818071</v>
      </c>
      <c r="M65" s="1">
        <f t="shared" si="11"/>
        <v>-23.087988978019585</v>
      </c>
      <c r="N65" s="1">
        <f t="shared" si="39"/>
        <v>-0.30113891110110097</v>
      </c>
      <c r="O65" s="1">
        <f t="shared" si="13"/>
        <v>0.2925013392428216</v>
      </c>
      <c r="P65" s="4">
        <f t="shared" si="40"/>
        <v>0.2925013392428216</v>
      </c>
      <c r="Q65" s="5">
        <f t="shared" si="41"/>
        <v>16.759092240538003</v>
      </c>
      <c r="T65" s="15">
        <v>0.007488876</v>
      </c>
      <c r="U65">
        <f t="shared" si="33"/>
        <v>60</v>
      </c>
      <c r="V65">
        <f t="shared" si="16"/>
        <v>3769.9111843077512</v>
      </c>
      <c r="W65">
        <f t="shared" si="17"/>
        <v>599.9999999999999</v>
      </c>
      <c r="X65" s="11">
        <f t="shared" si="18"/>
        <v>0.03539810229287844</v>
      </c>
      <c r="Y65" s="1">
        <f t="shared" si="19"/>
        <v>-29.020400401191957</v>
      </c>
      <c r="Z65" s="1">
        <f t="shared" si="20"/>
        <v>28.232397390293894</v>
      </c>
      <c r="AA65" s="1">
        <f t="shared" si="21"/>
        <v>-1.535390827875587</v>
      </c>
      <c r="AB65" s="1">
        <f t="shared" si="22"/>
        <v>-1.535390827875587</v>
      </c>
      <c r="AC65" s="1">
        <f t="shared" si="23"/>
        <v>-87.97141434036855</v>
      </c>
      <c r="AD65" s="1"/>
      <c r="AF65" s="1">
        <f t="shared" si="24"/>
        <v>0.0700810420941288</v>
      </c>
      <c r="AG65" s="11">
        <f t="shared" si="25"/>
        <v>0.03539810229287844</v>
      </c>
      <c r="AK65" s="1">
        <f t="shared" si="26"/>
        <v>-23.087988978019585</v>
      </c>
      <c r="AL65" s="1">
        <f t="shared" si="27"/>
        <v>-29.020400401191957</v>
      </c>
      <c r="AP65" s="1">
        <f t="shared" si="28"/>
        <v>0.2925013392428216</v>
      </c>
      <c r="AQ65" s="1">
        <f t="shared" si="29"/>
        <v>-1.535390827875587</v>
      </c>
      <c r="AU65" s="1">
        <f t="shared" si="30"/>
        <v>16.759092240538003</v>
      </c>
      <c r="AV65" s="1">
        <f t="shared" si="31"/>
        <v>-87.97141434036855</v>
      </c>
    </row>
    <row r="66" spans="1:48" ht="13.5">
      <c r="A66">
        <f t="shared" si="32"/>
        <v>61</v>
      </c>
      <c r="B66">
        <f t="shared" si="0"/>
        <v>3832.7430373795473</v>
      </c>
      <c r="C66">
        <f t="shared" si="34"/>
        <v>610</v>
      </c>
      <c r="D66" s="1">
        <f t="shared" si="35"/>
        <v>3.8327430373795472</v>
      </c>
      <c r="E66" s="3">
        <f t="shared" si="3"/>
        <v>0.875</v>
      </c>
      <c r="F66" s="1">
        <f t="shared" si="36"/>
        <v>-0.6741990874288158</v>
      </c>
      <c r="G66" s="1">
        <f t="shared" si="5"/>
        <v>1.674199087428816</v>
      </c>
      <c r="H66" s="1">
        <f t="shared" si="37"/>
        <v>-0.5577459910301031</v>
      </c>
      <c r="I66" s="1">
        <f t="shared" si="38"/>
        <v>1.7646595067767696</v>
      </c>
      <c r="J66" s="1">
        <f t="shared" si="8"/>
        <v>0.5666815587708165</v>
      </c>
      <c r="K66" s="1">
        <f t="shared" si="9"/>
        <v>0.07083519484635206</v>
      </c>
      <c r="L66" s="1">
        <f t="shared" si="10"/>
        <v>-4.933218403051063</v>
      </c>
      <c r="M66" s="1">
        <f t="shared" si="11"/>
        <v>-22.995018142889933</v>
      </c>
      <c r="N66" s="1">
        <f t="shared" si="39"/>
        <v>-0.3331419752991697</v>
      </c>
      <c r="O66" s="1">
        <f t="shared" si="13"/>
        <v>0.3215783222801981</v>
      </c>
      <c r="P66" s="4">
        <f t="shared" si="40"/>
        <v>0.3215783222801981</v>
      </c>
      <c r="Q66" s="5">
        <f t="shared" si="41"/>
        <v>18.42508064955316</v>
      </c>
      <c r="T66" s="15">
        <v>0.007488876</v>
      </c>
      <c r="U66">
        <f t="shared" si="33"/>
        <v>61</v>
      </c>
      <c r="V66">
        <f t="shared" si="16"/>
        <v>3832.7430373795473</v>
      </c>
      <c r="W66">
        <f t="shared" si="17"/>
        <v>610</v>
      </c>
      <c r="X66" s="11">
        <f t="shared" si="18"/>
        <v>0.03481851489991847</v>
      </c>
      <c r="Y66" s="1">
        <f t="shared" si="19"/>
        <v>-29.163795132222763</v>
      </c>
      <c r="Z66" s="1">
        <f t="shared" si="20"/>
        <v>28.702937346798794</v>
      </c>
      <c r="AA66" s="1">
        <f t="shared" si="21"/>
        <v>-1.5359707728050318</v>
      </c>
      <c r="AB66" s="1">
        <f t="shared" si="22"/>
        <v>-1.5359707728050318</v>
      </c>
      <c r="AC66" s="1">
        <f t="shared" si="23"/>
        <v>-88.00464273717576</v>
      </c>
      <c r="AD66" s="1"/>
      <c r="AF66" s="1">
        <f t="shared" si="24"/>
        <v>0.07083519484635206</v>
      </c>
      <c r="AG66" s="11">
        <f t="shared" si="25"/>
        <v>0.03481851489991847</v>
      </c>
      <c r="AK66" s="1">
        <f t="shared" si="26"/>
        <v>-22.995018142889933</v>
      </c>
      <c r="AL66" s="1">
        <f t="shared" si="27"/>
        <v>-29.163795132222763</v>
      </c>
      <c r="AP66" s="1">
        <f t="shared" si="28"/>
        <v>0.3215783222801981</v>
      </c>
      <c r="AQ66" s="1">
        <f t="shared" si="29"/>
        <v>-1.5359707728050318</v>
      </c>
      <c r="AU66" s="1">
        <f t="shared" si="30"/>
        <v>18.42508064955316</v>
      </c>
      <c r="AV66" s="1">
        <f t="shared" si="31"/>
        <v>-88.00464273717576</v>
      </c>
    </row>
    <row r="67" spans="1:48" ht="13.5">
      <c r="A67">
        <f t="shared" si="32"/>
        <v>62</v>
      </c>
      <c r="B67">
        <f t="shared" si="0"/>
        <v>3895.574890451343</v>
      </c>
      <c r="C67">
        <f t="shared" si="34"/>
        <v>619.9999999999999</v>
      </c>
      <c r="D67" s="1">
        <f t="shared" si="35"/>
        <v>3.895574890451343</v>
      </c>
      <c r="E67" s="3">
        <f t="shared" si="3"/>
        <v>0.875</v>
      </c>
      <c r="F67" s="1">
        <f t="shared" si="36"/>
        <v>-0.6378475489937353</v>
      </c>
      <c r="G67" s="1">
        <f t="shared" si="5"/>
        <v>1.6378475489937352</v>
      </c>
      <c r="H67" s="1">
        <f t="shared" si="37"/>
        <v>-0.5989787176876024</v>
      </c>
      <c r="I67" s="1">
        <f t="shared" si="38"/>
        <v>1.7439381003887353</v>
      </c>
      <c r="J67" s="1">
        <f t="shared" si="8"/>
        <v>0.5734148475666042</v>
      </c>
      <c r="K67" s="1">
        <f t="shared" si="9"/>
        <v>0.07167685594582553</v>
      </c>
      <c r="L67" s="1">
        <f t="shared" si="10"/>
        <v>-4.83062131907905</v>
      </c>
      <c r="M67" s="1">
        <f t="shared" si="11"/>
        <v>-22.892421058917925</v>
      </c>
      <c r="N67" s="1">
        <f t="shared" si="39"/>
        <v>-0.36571091006339657</v>
      </c>
      <c r="O67" s="1">
        <f t="shared" si="13"/>
        <v>0.350602045186697</v>
      </c>
      <c r="P67" s="4">
        <f t="shared" si="40"/>
        <v>0.350602045186697</v>
      </c>
      <c r="Q67" s="5">
        <f t="shared" si="41"/>
        <v>20.08801747785272</v>
      </c>
      <c r="T67" s="15">
        <v>0.007488876</v>
      </c>
      <c r="U67">
        <f t="shared" si="33"/>
        <v>62</v>
      </c>
      <c r="V67">
        <f t="shared" si="16"/>
        <v>3895.574890451343</v>
      </c>
      <c r="W67">
        <f t="shared" si="17"/>
        <v>619.9999999999999</v>
      </c>
      <c r="X67" s="11">
        <f t="shared" si="18"/>
        <v>0.03425759041666118</v>
      </c>
      <c r="Y67" s="1">
        <f t="shared" si="19"/>
        <v>-29.304863747170657</v>
      </c>
      <c r="Z67" s="1">
        <f t="shared" si="20"/>
        <v>29.17347730330369</v>
      </c>
      <c r="AA67" s="1">
        <f t="shared" si="21"/>
        <v>-1.5365320321522744</v>
      </c>
      <c r="AB67" s="1">
        <f t="shared" si="22"/>
        <v>-1.5365320321522744</v>
      </c>
      <c r="AC67" s="1">
        <f t="shared" si="23"/>
        <v>-88.03680052898504</v>
      </c>
      <c r="AD67" s="1"/>
      <c r="AF67" s="1">
        <f t="shared" si="24"/>
        <v>0.07167685594582553</v>
      </c>
      <c r="AG67" s="11">
        <f t="shared" si="25"/>
        <v>0.03425759041666118</v>
      </c>
      <c r="AK67" s="1">
        <f t="shared" si="26"/>
        <v>-22.892421058917925</v>
      </c>
      <c r="AL67" s="1">
        <f t="shared" si="27"/>
        <v>-29.304863747170657</v>
      </c>
      <c r="AP67" s="1">
        <f t="shared" si="28"/>
        <v>0.350602045186697</v>
      </c>
      <c r="AQ67" s="1">
        <f t="shared" si="29"/>
        <v>-1.5365320321522744</v>
      </c>
      <c r="AU67" s="1">
        <f t="shared" si="30"/>
        <v>20.08801747785272</v>
      </c>
      <c r="AV67" s="1">
        <f t="shared" si="31"/>
        <v>-88.03680052898504</v>
      </c>
    </row>
    <row r="68" spans="1:48" ht="13.5">
      <c r="A68">
        <f t="shared" si="32"/>
        <v>63</v>
      </c>
      <c r="B68">
        <f t="shared" si="0"/>
        <v>3958.406743523139</v>
      </c>
      <c r="C68">
        <f t="shared" si="34"/>
        <v>630</v>
      </c>
      <c r="D68" s="1">
        <f t="shared" si="35"/>
        <v>3.958406743523139</v>
      </c>
      <c r="E68" s="3">
        <f t="shared" si="3"/>
        <v>0.875</v>
      </c>
      <c r="F68" s="1">
        <f t="shared" si="36"/>
        <v>-0.5989787176876028</v>
      </c>
      <c r="G68" s="1">
        <f t="shared" si="5"/>
        <v>1.598978717687603</v>
      </c>
      <c r="H68" s="1">
        <f t="shared" si="37"/>
        <v>-0.637847548993735</v>
      </c>
      <c r="I68" s="1">
        <f t="shared" si="38"/>
        <v>1.7215058627188018</v>
      </c>
      <c r="J68" s="1">
        <f t="shared" si="8"/>
        <v>0.5808867815417625</v>
      </c>
      <c r="K68" s="1">
        <f t="shared" si="9"/>
        <v>0.07261084769272032</v>
      </c>
      <c r="L68" s="1">
        <f t="shared" si="10"/>
        <v>-4.718170121320253</v>
      </c>
      <c r="M68" s="1">
        <f t="shared" si="11"/>
        <v>-22.779969861159124</v>
      </c>
      <c r="N68" s="1">
        <f t="shared" si="39"/>
        <v>-0.39890934253094484</v>
      </c>
      <c r="O68" s="1">
        <f t="shared" si="13"/>
        <v>0.3795658016936847</v>
      </c>
      <c r="P68" s="4">
        <f t="shared" si="40"/>
        <v>0.3795658016936847</v>
      </c>
      <c r="Q68" s="5">
        <f t="shared" si="41"/>
        <v>21.747518484547687</v>
      </c>
      <c r="T68" s="15">
        <v>0.007488876</v>
      </c>
      <c r="U68">
        <f t="shared" si="33"/>
        <v>63</v>
      </c>
      <c r="V68">
        <f t="shared" si="16"/>
        <v>3958.406743523139</v>
      </c>
      <c r="W68">
        <f t="shared" si="17"/>
        <v>630</v>
      </c>
      <c r="X68" s="11">
        <f t="shared" si="18"/>
        <v>0.033714442204029284</v>
      </c>
      <c r="Y68" s="1">
        <f t="shared" si="19"/>
        <v>-29.443680424160917</v>
      </c>
      <c r="Z68" s="1">
        <f t="shared" si="20"/>
        <v>29.644017259808592</v>
      </c>
      <c r="AA68" s="1">
        <f t="shared" si="21"/>
        <v>-1.5370754943251002</v>
      </c>
      <c r="AB68" s="1">
        <f t="shared" si="22"/>
        <v>-1.5370754943251002</v>
      </c>
      <c r="AC68" s="1">
        <f t="shared" si="23"/>
        <v>-88.06793861781296</v>
      </c>
      <c r="AD68" s="1"/>
      <c r="AF68" s="1">
        <f t="shared" si="24"/>
        <v>0.07261084769272032</v>
      </c>
      <c r="AG68" s="11">
        <f t="shared" si="25"/>
        <v>0.033714442204029284</v>
      </c>
      <c r="AK68" s="1">
        <f t="shared" si="26"/>
        <v>-22.779969861159124</v>
      </c>
      <c r="AL68" s="1">
        <f t="shared" si="27"/>
        <v>-29.443680424160917</v>
      </c>
      <c r="AP68" s="1">
        <f t="shared" si="28"/>
        <v>0.3795658016936847</v>
      </c>
      <c r="AQ68" s="1">
        <f t="shared" si="29"/>
        <v>-1.5370754943251002</v>
      </c>
      <c r="AU68" s="1">
        <f t="shared" si="30"/>
        <v>21.747518484547687</v>
      </c>
      <c r="AV68" s="1">
        <f t="shared" si="31"/>
        <v>-88.06793861781296</v>
      </c>
    </row>
    <row r="69" spans="1:48" ht="13.5">
      <c r="A69">
        <f t="shared" si="32"/>
        <v>64</v>
      </c>
      <c r="B69">
        <f t="shared" si="0"/>
        <v>4021.2385965949347</v>
      </c>
      <c r="C69">
        <f t="shared" si="34"/>
        <v>639.9999999999999</v>
      </c>
      <c r="D69" s="1">
        <f t="shared" si="35"/>
        <v>4.021238596594935</v>
      </c>
      <c r="E69" s="3">
        <f t="shared" si="3"/>
        <v>0.875</v>
      </c>
      <c r="F69" s="1">
        <f t="shared" si="36"/>
        <v>-0.5577459910301039</v>
      </c>
      <c r="G69" s="1">
        <f t="shared" si="5"/>
        <v>1.557745991030104</v>
      </c>
      <c r="H69" s="1">
        <f t="shared" si="37"/>
        <v>-0.6741990874288152</v>
      </c>
      <c r="I69" s="1">
        <f t="shared" si="38"/>
        <v>1.6973853369403802</v>
      </c>
      <c r="J69" s="1">
        <f t="shared" si="8"/>
        <v>0.5891414154681863</v>
      </c>
      <c r="K69" s="1">
        <f t="shared" si="9"/>
        <v>0.07364267693352329</v>
      </c>
      <c r="L69" s="1">
        <f t="shared" si="10"/>
        <v>-4.59560892307419</v>
      </c>
      <c r="M69" s="1">
        <f t="shared" si="11"/>
        <v>-22.657408662913063</v>
      </c>
      <c r="N69" s="1">
        <f t="shared" si="39"/>
        <v>-0.4328042513420188</v>
      </c>
      <c r="O69" s="1">
        <f t="shared" si="13"/>
        <v>0.40846230445037945</v>
      </c>
      <c r="P69" s="4">
        <f t="shared" si="40"/>
        <v>0.40846230445037945</v>
      </c>
      <c r="Q69" s="5">
        <f t="shared" si="41"/>
        <v>23.403166135194446</v>
      </c>
      <c r="T69" s="15">
        <v>0.007488876</v>
      </c>
      <c r="U69">
        <f t="shared" si="33"/>
        <v>64</v>
      </c>
      <c r="V69">
        <f t="shared" si="16"/>
        <v>4021.2385965949347</v>
      </c>
      <c r="W69">
        <f t="shared" si="17"/>
        <v>639.9999999999999</v>
      </c>
      <c r="X69" s="11">
        <f t="shared" si="18"/>
        <v>0.03318823888014792</v>
      </c>
      <c r="Y69" s="1">
        <f t="shared" si="19"/>
        <v>-29.580315852657357</v>
      </c>
      <c r="Z69" s="1">
        <f t="shared" si="20"/>
        <v>30.11455721631349</v>
      </c>
      <c r="AA69" s="1">
        <f t="shared" si="21"/>
        <v>-1.5376019923110977</v>
      </c>
      <c r="AB69" s="1">
        <f t="shared" si="22"/>
        <v>-1.5376019923110977</v>
      </c>
      <c r="AC69" s="1">
        <f t="shared" si="23"/>
        <v>-88.09810473033276</v>
      </c>
      <c r="AD69" s="1"/>
      <c r="AF69" s="1">
        <f t="shared" si="24"/>
        <v>0.07364267693352329</v>
      </c>
      <c r="AG69" s="11">
        <f t="shared" si="25"/>
        <v>0.03318823888014792</v>
      </c>
      <c r="AK69" s="1">
        <f t="shared" si="26"/>
        <v>-22.657408662913063</v>
      </c>
      <c r="AL69" s="1">
        <f t="shared" si="27"/>
        <v>-29.580315852657357</v>
      </c>
      <c r="AP69" s="1">
        <f t="shared" si="28"/>
        <v>0.40846230445037945</v>
      </c>
      <c r="AQ69" s="1">
        <f t="shared" si="29"/>
        <v>-1.5376019923110977</v>
      </c>
      <c r="AU69" s="1">
        <f t="shared" si="30"/>
        <v>23.403166135194446</v>
      </c>
      <c r="AV69" s="1">
        <f t="shared" si="31"/>
        <v>-88.09810473033276</v>
      </c>
    </row>
    <row r="70" spans="1:48" ht="13.5">
      <c r="A70">
        <f t="shared" si="32"/>
        <v>65</v>
      </c>
      <c r="B70">
        <f aca="true" t="shared" si="42" ref="B70:B105">1000*2*PI()/100*A70</f>
        <v>4084.0704496667304</v>
      </c>
      <c r="C70">
        <f t="shared" si="34"/>
        <v>649.9999999999999</v>
      </c>
      <c r="D70" s="1">
        <f t="shared" si="35"/>
        <v>4.08407044966673</v>
      </c>
      <c r="E70" s="3">
        <f aca="true" t="shared" si="43" ref="E70:E105">1-1/8</f>
        <v>0.875</v>
      </c>
      <c r="F70" s="1">
        <f t="shared" si="36"/>
        <v>-0.5143120957559147</v>
      </c>
      <c r="G70" s="1">
        <f aca="true" t="shared" si="44" ref="G70:G105">1-F70</f>
        <v>1.5143120957559146</v>
      </c>
      <c r="H70" s="1">
        <f t="shared" si="37"/>
        <v>-0.7078898700780785</v>
      </c>
      <c r="I70" s="1">
        <f t="shared" si="38"/>
        <v>1.6716007871234773</v>
      </c>
      <c r="J70" s="1">
        <f aca="true" t="shared" si="45" ref="J70:J105">1/I70</f>
        <v>0.5982289597511014</v>
      </c>
      <c r="K70" s="1">
        <f aca="true" t="shared" si="46" ref="K70:K105">J70/8</f>
        <v>0.07477861996888767</v>
      </c>
      <c r="L70" s="1">
        <f aca="true" t="shared" si="47" ref="L70:L105">20*LOG(J70,10)</f>
        <v>-4.462651339444953</v>
      </c>
      <c r="M70" s="1">
        <f aca="true" t="shared" si="48" ref="M70:M105">20*LOG10(K70)</f>
        <v>-22.524451079283825</v>
      </c>
      <c r="N70" s="1">
        <f t="shared" si="39"/>
        <v>-0.46746629843481097</v>
      </c>
      <c r="O70" s="1">
        <f aca="true" t="shared" si="49" ref="O70:O105">-ATAN(N70)</f>
        <v>0.4372835904967288</v>
      </c>
      <c r="P70" s="4">
        <f t="shared" si="40"/>
        <v>0.4372835904967288</v>
      </c>
      <c r="Q70" s="5">
        <f t="shared" si="41"/>
        <v>25.054504185789554</v>
      </c>
      <c r="T70" s="15">
        <v>0.007488876</v>
      </c>
      <c r="U70">
        <f t="shared" si="33"/>
        <v>65</v>
      </c>
      <c r="V70">
        <f aca="true" t="shared" si="50" ref="V70:V105">1000*2*PI()/100*U70</f>
        <v>4084.0704496667304</v>
      </c>
      <c r="W70">
        <f aca="true" t="shared" si="51" ref="W70:W104">V70/2/PI()</f>
        <v>649.9999999999999</v>
      </c>
      <c r="X70" s="11">
        <f aca="true" t="shared" si="52" ref="X70:X105">1/SQRT(1+(V70*T70)^2)</f>
        <v>0.03267820008398828</v>
      </c>
      <c r="Y70" s="1">
        <f aca="true" t="shared" si="53" ref="Y70:Y105">20*LOG10(X70)</f>
        <v>-29.71483744861817</v>
      </c>
      <c r="Z70" s="1">
        <f aca="true" t="shared" si="54" ref="Z70:Z105">V70*T70</f>
        <v>30.585097172818386</v>
      </c>
      <c r="AA70" s="1">
        <f aca="true" t="shared" si="55" ref="AA70:AA105">-ATAN(Z70)</f>
        <v>-1.5381123079312709</v>
      </c>
      <c r="AB70" s="1">
        <f aca="true" t="shared" si="56" ref="AB70:AB105">-ATAN2(1,V70*T70)</f>
        <v>-1.5381123079312709</v>
      </c>
      <c r="AC70" s="1">
        <f aca="true" t="shared" si="57" ref="AC70:AC105">AA70*360/2/PI()</f>
        <v>-88.12734366158828</v>
      </c>
      <c r="AD70" s="1"/>
      <c r="AF70" s="1">
        <f aca="true" t="shared" si="58" ref="AF70:AF105">K70</f>
        <v>0.07477861996888767</v>
      </c>
      <c r="AG70" s="11">
        <f aca="true" t="shared" si="59" ref="AG70:AG105">X70</f>
        <v>0.03267820008398828</v>
      </c>
      <c r="AK70" s="1">
        <f aca="true" t="shared" si="60" ref="AK70:AK105">M70</f>
        <v>-22.524451079283825</v>
      </c>
      <c r="AL70" s="1">
        <f aca="true" t="shared" si="61" ref="AL70:AL105">Y70</f>
        <v>-29.71483744861817</v>
      </c>
      <c r="AP70" s="1">
        <f aca="true" t="shared" si="62" ref="AP70:AP105">O70</f>
        <v>0.4372835904967288</v>
      </c>
      <c r="AQ70" s="1">
        <f aca="true" t="shared" si="63" ref="AQ70:AQ105">AA70</f>
        <v>-1.5381123079312709</v>
      </c>
      <c r="AU70" s="1">
        <f aca="true" t="shared" si="64" ref="AU70:AU105">Q70</f>
        <v>25.054504185789554</v>
      </c>
      <c r="AV70" s="1">
        <f aca="true" t="shared" si="65" ref="AV70:AV105">AC70</f>
        <v>-88.12734366158828</v>
      </c>
    </row>
    <row r="71" spans="1:48" ht="13.5">
      <c r="A71">
        <f aca="true" t="shared" si="66" ref="A71:A105">A70+1</f>
        <v>66</v>
      </c>
      <c r="B71">
        <f t="shared" si="42"/>
        <v>4146.9023027385265</v>
      </c>
      <c r="C71">
        <f t="shared" si="34"/>
        <v>659.9999999999999</v>
      </c>
      <c r="D71" s="1">
        <f t="shared" si="35"/>
        <v>4.146902302738527</v>
      </c>
      <c r="E71" s="3">
        <f t="shared" si="43"/>
        <v>0.875</v>
      </c>
      <c r="F71" s="1">
        <f t="shared" si="36"/>
        <v>-0.4688484456066225</v>
      </c>
      <c r="G71" s="1">
        <f t="shared" si="44"/>
        <v>1.4688484456066224</v>
      </c>
      <c r="H71" s="1">
        <f t="shared" si="37"/>
        <v>-0.738786934814263</v>
      </c>
      <c r="I71" s="1">
        <f t="shared" si="38"/>
        <v>1.6441781811024148</v>
      </c>
      <c r="J71" s="1">
        <f t="shared" si="45"/>
        <v>0.6082065870315249</v>
      </c>
      <c r="K71" s="1">
        <f t="shared" si="46"/>
        <v>0.07602582337894061</v>
      </c>
      <c r="L71" s="1">
        <f t="shared" si="47"/>
        <v>-4.318977612941573</v>
      </c>
      <c r="M71" s="1">
        <f t="shared" si="48"/>
        <v>-22.38077735278045</v>
      </c>
      <c r="N71" s="1">
        <f t="shared" si="39"/>
        <v>-0.502970158033663</v>
      </c>
      <c r="O71" s="1">
        <f t="shared" si="49"/>
        <v>0.4660209113333111</v>
      </c>
      <c r="P71" s="4">
        <f t="shared" si="40"/>
        <v>0.4660209113333111</v>
      </c>
      <c r="Q71" s="5">
        <f t="shared" si="41"/>
        <v>26.70103138423908</v>
      </c>
      <c r="T71" s="15">
        <v>0.007488876</v>
      </c>
      <c r="U71">
        <f aca="true" t="shared" si="67" ref="U71:U105">U70+1</f>
        <v>66</v>
      </c>
      <c r="V71">
        <f t="shared" si="50"/>
        <v>4146.9023027385265</v>
      </c>
      <c r="W71">
        <f t="shared" si="51"/>
        <v>659.9999999999999</v>
      </c>
      <c r="X71" s="11">
        <f t="shared" si="52"/>
        <v>0.03218359262266611</v>
      </c>
      <c r="Y71" s="1">
        <f t="shared" si="53"/>
        <v>-29.84730955333439</v>
      </c>
      <c r="Z71" s="1">
        <f t="shared" si="54"/>
        <v>31.055637129323287</v>
      </c>
      <c r="AA71" s="1">
        <f t="shared" si="55"/>
        <v>-1.5386071757079383</v>
      </c>
      <c r="AB71" s="1">
        <f t="shared" si="56"/>
        <v>-1.5386071757079383</v>
      </c>
      <c r="AC71" s="1">
        <f t="shared" si="57"/>
        <v>-88.15569749660834</v>
      </c>
      <c r="AD71" s="1"/>
      <c r="AF71" s="1">
        <f t="shared" si="58"/>
        <v>0.07602582337894061</v>
      </c>
      <c r="AG71" s="11">
        <f t="shared" si="59"/>
        <v>0.03218359262266611</v>
      </c>
      <c r="AK71" s="1">
        <f t="shared" si="60"/>
        <v>-22.38077735278045</v>
      </c>
      <c r="AL71" s="1">
        <f t="shared" si="61"/>
        <v>-29.84730955333439</v>
      </c>
      <c r="AP71" s="1">
        <f t="shared" si="62"/>
        <v>0.4660209113333111</v>
      </c>
      <c r="AQ71" s="1">
        <f t="shared" si="63"/>
        <v>-1.5386071757079383</v>
      </c>
      <c r="AU71" s="1">
        <f t="shared" si="64"/>
        <v>26.70103138423908</v>
      </c>
      <c r="AV71" s="1">
        <f t="shared" si="65"/>
        <v>-88.15569749660834</v>
      </c>
    </row>
    <row r="72" spans="1:48" ht="13.5">
      <c r="A72">
        <f t="shared" si="66"/>
        <v>67</v>
      </c>
      <c r="B72">
        <f t="shared" si="42"/>
        <v>4209.734155810323</v>
      </c>
      <c r="C72">
        <f t="shared" si="34"/>
        <v>670</v>
      </c>
      <c r="D72" s="1">
        <f t="shared" si="35"/>
        <v>4.209734155810323</v>
      </c>
      <c r="E72" s="3">
        <f t="shared" si="43"/>
        <v>0.875</v>
      </c>
      <c r="F72" s="1">
        <f t="shared" si="36"/>
        <v>-0.42153446483900087</v>
      </c>
      <c r="G72" s="1">
        <f t="shared" si="44"/>
        <v>1.421534464839001</v>
      </c>
      <c r="H72" s="1">
        <f t="shared" si="37"/>
        <v>-0.7667683450383806</v>
      </c>
      <c r="I72" s="1">
        <f t="shared" si="38"/>
        <v>1.6151451729420492</v>
      </c>
      <c r="J72" s="1">
        <f t="shared" si="45"/>
        <v>0.6191393917727293</v>
      </c>
      <c r="K72" s="1">
        <f t="shared" si="46"/>
        <v>0.07739242397159116</v>
      </c>
      <c r="L72" s="1">
        <f t="shared" si="47"/>
        <v>-4.164231276056095</v>
      </c>
      <c r="M72" s="1">
        <f t="shared" si="48"/>
        <v>-22.226031015894968</v>
      </c>
      <c r="N72" s="1">
        <f t="shared" si="39"/>
        <v>-0.5393948328401751</v>
      </c>
      <c r="O72" s="1">
        <f t="shared" si="49"/>
        <v>0.4946646042327315</v>
      </c>
      <c r="P72" s="4">
        <f t="shared" si="40"/>
        <v>0.4946646042327315</v>
      </c>
      <c r="Q72" s="5">
        <f t="shared" si="41"/>
        <v>28.342194097044715</v>
      </c>
      <c r="T72" s="15">
        <v>0.007488876</v>
      </c>
      <c r="U72">
        <f t="shared" si="67"/>
        <v>67</v>
      </c>
      <c r="V72">
        <f t="shared" si="50"/>
        <v>4209.734155810323</v>
      </c>
      <c r="W72">
        <f t="shared" si="51"/>
        <v>670</v>
      </c>
      <c r="X72" s="11">
        <f t="shared" si="52"/>
        <v>0.03170372696248276</v>
      </c>
      <c r="Y72" s="1">
        <f t="shared" si="53"/>
        <v>-29.977793617412296</v>
      </c>
      <c r="Z72" s="1">
        <f t="shared" si="54"/>
        <v>31.526177085828188</v>
      </c>
      <c r="AA72" s="1">
        <f t="shared" si="55"/>
        <v>-1.5390872863871081</v>
      </c>
      <c r="AB72" s="1">
        <f t="shared" si="56"/>
        <v>-1.5390872863871081</v>
      </c>
      <c r="AC72" s="1">
        <f t="shared" si="57"/>
        <v>-88.18320581222395</v>
      </c>
      <c r="AD72" s="1"/>
      <c r="AF72" s="1">
        <f t="shared" si="58"/>
        <v>0.07739242397159116</v>
      </c>
      <c r="AG72" s="11">
        <f t="shared" si="59"/>
        <v>0.03170372696248276</v>
      </c>
      <c r="AK72" s="1">
        <f t="shared" si="60"/>
        <v>-22.226031015894968</v>
      </c>
      <c r="AL72" s="1">
        <f t="shared" si="61"/>
        <v>-29.977793617412296</v>
      </c>
      <c r="AP72" s="1">
        <f t="shared" si="62"/>
        <v>0.4946646042327315</v>
      </c>
      <c r="AQ72" s="1">
        <f t="shared" si="63"/>
        <v>-1.5390872863871081</v>
      </c>
      <c r="AU72" s="1">
        <f t="shared" si="64"/>
        <v>28.342194097044715</v>
      </c>
      <c r="AV72" s="1">
        <f t="shared" si="65"/>
        <v>-88.18320581222395</v>
      </c>
    </row>
    <row r="73" spans="1:48" ht="13.5">
      <c r="A73">
        <f t="shared" si="66"/>
        <v>68</v>
      </c>
      <c r="B73">
        <f t="shared" si="42"/>
        <v>4272.566008882118</v>
      </c>
      <c r="C73">
        <f t="shared" si="34"/>
        <v>679.9999999999999</v>
      </c>
      <c r="D73" s="1">
        <f t="shared" si="35"/>
        <v>4.272566008882118</v>
      </c>
      <c r="E73" s="3">
        <f t="shared" si="43"/>
        <v>0.875</v>
      </c>
      <c r="F73" s="1">
        <f t="shared" si="36"/>
        <v>-0.37255688011943955</v>
      </c>
      <c r="G73" s="1">
        <f t="shared" si="44"/>
        <v>1.3725568801194394</v>
      </c>
      <c r="H73" s="1">
        <f t="shared" si="37"/>
        <v>-0.7917236709077666</v>
      </c>
      <c r="I73" s="1">
        <f t="shared" si="38"/>
        <v>1.5845310852863943</v>
      </c>
      <c r="J73" s="1">
        <f t="shared" si="45"/>
        <v>0.6311015348867429</v>
      </c>
      <c r="K73" s="1">
        <f t="shared" si="46"/>
        <v>0.07888769186084287</v>
      </c>
      <c r="L73" s="1">
        <f t="shared" si="47"/>
        <v>-3.9980152717371853</v>
      </c>
      <c r="M73" s="1">
        <f t="shared" si="48"/>
        <v>-22.059815011576056</v>
      </c>
      <c r="N73" s="1">
        <f t="shared" si="39"/>
        <v>-0.5768239425085765</v>
      </c>
      <c r="O73" s="1">
        <f t="shared" si="49"/>
        <v>0.5232039406227103</v>
      </c>
      <c r="P73" s="4">
        <f t="shared" si="40"/>
        <v>0.5232039406227103</v>
      </c>
      <c r="Q73" s="5">
        <f t="shared" si="41"/>
        <v>29.977377622294625</v>
      </c>
      <c r="T73" s="15">
        <v>0.007488876</v>
      </c>
      <c r="U73">
        <f t="shared" si="67"/>
        <v>68</v>
      </c>
      <c r="V73">
        <f t="shared" si="50"/>
        <v>4272.566008882118</v>
      </c>
      <c r="W73">
        <f t="shared" si="51"/>
        <v>679.9999999999999</v>
      </c>
      <c r="X73" s="11">
        <f t="shared" si="52"/>
        <v>0.031237954028469902</v>
      </c>
      <c r="Y73" s="1">
        <f t="shared" si="53"/>
        <v>-30.10634837121071</v>
      </c>
      <c r="Z73" s="1">
        <f t="shared" si="54"/>
        <v>31.99671704233308</v>
      </c>
      <c r="AA73" s="1">
        <f t="shared" si="55"/>
        <v>-1.5395532901507947</v>
      </c>
      <c r="AB73" s="1">
        <f t="shared" si="56"/>
        <v>-1.5395532901507947</v>
      </c>
      <c r="AC73" s="1">
        <f t="shared" si="57"/>
        <v>-88.20990586112038</v>
      </c>
      <c r="AD73" s="1"/>
      <c r="AF73" s="1">
        <f t="shared" si="58"/>
        <v>0.07888769186084287</v>
      </c>
      <c r="AG73" s="11">
        <f t="shared" si="59"/>
        <v>0.031237954028469902</v>
      </c>
      <c r="AK73" s="1">
        <f t="shared" si="60"/>
        <v>-22.059815011576056</v>
      </c>
      <c r="AL73" s="1">
        <f t="shared" si="61"/>
        <v>-30.10634837121071</v>
      </c>
      <c r="AP73" s="1">
        <f t="shared" si="62"/>
        <v>0.5232039406227103</v>
      </c>
      <c r="AQ73" s="1">
        <f t="shared" si="63"/>
        <v>-1.5395532901507947</v>
      </c>
      <c r="AU73" s="1">
        <f t="shared" si="64"/>
        <v>29.977377622294625</v>
      </c>
      <c r="AV73" s="1">
        <f t="shared" si="65"/>
        <v>-88.20990586112038</v>
      </c>
    </row>
    <row r="74" spans="1:48" ht="13.5">
      <c r="A74">
        <f t="shared" si="66"/>
        <v>69</v>
      </c>
      <c r="B74">
        <f t="shared" si="42"/>
        <v>4335.397861953914</v>
      </c>
      <c r="C74">
        <f t="shared" si="34"/>
        <v>689.9999999999999</v>
      </c>
      <c r="D74" s="1">
        <f t="shared" si="35"/>
        <v>4.335397861953914</v>
      </c>
      <c r="E74" s="3">
        <f t="shared" si="43"/>
        <v>0.875</v>
      </c>
      <c r="F74" s="1">
        <f t="shared" si="36"/>
        <v>-0.3221089835990938</v>
      </c>
      <c r="G74" s="1">
        <f t="shared" si="44"/>
        <v>1.3221089835990938</v>
      </c>
      <c r="H74" s="1">
        <f t="shared" si="37"/>
        <v>-0.8135544251522198</v>
      </c>
      <c r="I74" s="1">
        <f t="shared" si="38"/>
        <v>1.5523668919421683</v>
      </c>
      <c r="J74" s="1">
        <f t="shared" si="45"/>
        <v>0.6441776136753977</v>
      </c>
      <c r="K74" s="1">
        <f t="shared" si="46"/>
        <v>0.08052220170942471</v>
      </c>
      <c r="L74" s="1">
        <f t="shared" si="47"/>
        <v>-3.819887435286989</v>
      </c>
      <c r="M74" s="1">
        <f t="shared" si="48"/>
        <v>-21.88168717512586</v>
      </c>
      <c r="N74" s="1">
        <f t="shared" si="39"/>
        <v>-0.6153459625828515</v>
      </c>
      <c r="O74" s="1">
        <f t="shared" si="49"/>
        <v>0.5516269463216846</v>
      </c>
      <c r="P74" s="4">
        <f t="shared" si="40"/>
        <v>0.5516269463216846</v>
      </c>
      <c r="Q74" s="5">
        <f t="shared" si="41"/>
        <v>31.60589588992214</v>
      </c>
      <c r="T74" s="15">
        <v>0.007488876</v>
      </c>
      <c r="U74">
        <f t="shared" si="67"/>
        <v>69</v>
      </c>
      <c r="V74">
        <f t="shared" si="50"/>
        <v>4335.397861953914</v>
      </c>
      <c r="W74">
        <f t="shared" si="51"/>
        <v>689.9999999999999</v>
      </c>
      <c r="X74" s="11">
        <f t="shared" si="52"/>
        <v>0.030785662281266005</v>
      </c>
      <c r="Y74" s="1">
        <f t="shared" si="53"/>
        <v>-30.23302998291143</v>
      </c>
      <c r="Z74" s="1">
        <f t="shared" si="54"/>
        <v>32.46725699883798</v>
      </c>
      <c r="AA74" s="1">
        <f t="shared" si="55"/>
        <v>-1.5400057995506518</v>
      </c>
      <c r="AB74" s="1">
        <f t="shared" si="56"/>
        <v>-1.5400057995506518</v>
      </c>
      <c r="AC74" s="1">
        <f t="shared" si="57"/>
        <v>-88.23583273992219</v>
      </c>
      <c r="AD74" s="1"/>
      <c r="AF74" s="1">
        <f t="shared" si="58"/>
        <v>0.08052220170942471</v>
      </c>
      <c r="AG74" s="11">
        <f t="shared" si="59"/>
        <v>0.030785662281266005</v>
      </c>
      <c r="AK74" s="1">
        <f t="shared" si="60"/>
        <v>-21.88168717512586</v>
      </c>
      <c r="AL74" s="1">
        <f t="shared" si="61"/>
        <v>-30.23302998291143</v>
      </c>
      <c r="AP74" s="1">
        <f t="shared" si="62"/>
        <v>0.5516269463216846</v>
      </c>
      <c r="AQ74" s="1">
        <f t="shared" si="63"/>
        <v>-1.5400057995506518</v>
      </c>
      <c r="AU74" s="1">
        <f t="shared" si="64"/>
        <v>31.60589588992214</v>
      </c>
      <c r="AV74" s="1">
        <f t="shared" si="65"/>
        <v>-88.23583273992219</v>
      </c>
    </row>
    <row r="75" spans="1:48" ht="13.5">
      <c r="A75">
        <f t="shared" si="66"/>
        <v>70</v>
      </c>
      <c r="B75">
        <f t="shared" si="42"/>
        <v>4398.22971502571</v>
      </c>
      <c r="C75">
        <f t="shared" si="34"/>
        <v>699.9999999999999</v>
      </c>
      <c r="D75" s="1">
        <f t="shared" si="35"/>
        <v>4.39822971502571</v>
      </c>
      <c r="E75" s="3">
        <f t="shared" si="43"/>
        <v>0.875</v>
      </c>
      <c r="F75" s="1">
        <f t="shared" si="36"/>
        <v>-0.27038987007807913</v>
      </c>
      <c r="G75" s="1">
        <f t="shared" si="44"/>
        <v>1.2703898700780791</v>
      </c>
      <c r="H75" s="1">
        <f t="shared" si="37"/>
        <v>-0.8321744517582593</v>
      </c>
      <c r="I75" s="1">
        <f t="shared" si="38"/>
        <v>1.5186852011381944</v>
      </c>
      <c r="J75" s="1">
        <f t="shared" si="45"/>
        <v>0.658464307975438</v>
      </c>
      <c r="K75" s="1">
        <f t="shared" si="46"/>
        <v>0.08230803849692975</v>
      </c>
      <c r="L75" s="1">
        <f t="shared" si="47"/>
        <v>-3.6293552194932728</v>
      </c>
      <c r="M75" s="1">
        <f t="shared" si="48"/>
        <v>-21.691154959332145</v>
      </c>
      <c r="N75" s="1">
        <f t="shared" si="39"/>
        <v>-0.655054382405547</v>
      </c>
      <c r="O75" s="1">
        <f t="shared" si="49"/>
        <v>0.5799201870464583</v>
      </c>
      <c r="P75" s="4">
        <f t="shared" si="40"/>
        <v>0.5799201870464583</v>
      </c>
      <c r="Q75" s="5">
        <f t="shared" si="41"/>
        <v>33.226979172199336</v>
      </c>
      <c r="T75" s="15">
        <v>0.007488876</v>
      </c>
      <c r="U75">
        <f t="shared" si="67"/>
        <v>70</v>
      </c>
      <c r="V75">
        <f t="shared" si="50"/>
        <v>4398.22971502571</v>
      </c>
      <c r="W75">
        <f t="shared" si="51"/>
        <v>699.9999999999999</v>
      </c>
      <c r="X75" s="11">
        <f t="shared" si="52"/>
        <v>0.0303462750436998</v>
      </c>
      <c r="Y75" s="1">
        <f t="shared" si="53"/>
        <v>-30.357892205283004</v>
      </c>
      <c r="Z75" s="1">
        <f t="shared" si="54"/>
        <v>32.93779695534288</v>
      </c>
      <c r="AA75" s="1">
        <f t="shared" si="55"/>
        <v>-1.5404453921907149</v>
      </c>
      <c r="AB75" s="1">
        <f t="shared" si="56"/>
        <v>-1.5404453921907149</v>
      </c>
      <c r="AC75" s="1">
        <f t="shared" si="57"/>
        <v>-88.26101954290283</v>
      </c>
      <c r="AD75" s="1"/>
      <c r="AF75" s="1">
        <f t="shared" si="58"/>
        <v>0.08230803849692975</v>
      </c>
      <c r="AG75" s="11">
        <f t="shared" si="59"/>
        <v>0.0303462750436998</v>
      </c>
      <c r="AK75" s="1">
        <f t="shared" si="60"/>
        <v>-21.691154959332145</v>
      </c>
      <c r="AL75" s="1">
        <f t="shared" si="61"/>
        <v>-30.357892205283004</v>
      </c>
      <c r="AP75" s="1">
        <f t="shared" si="62"/>
        <v>0.5799201870464583</v>
      </c>
      <c r="AQ75" s="1">
        <f t="shared" si="63"/>
        <v>-1.5404453921907149</v>
      </c>
      <c r="AU75" s="1">
        <f t="shared" si="64"/>
        <v>33.226979172199336</v>
      </c>
      <c r="AV75" s="1">
        <f t="shared" si="65"/>
        <v>-88.26101954290283</v>
      </c>
    </row>
    <row r="76" spans="1:48" ht="13.5">
      <c r="A76">
        <f t="shared" si="66"/>
        <v>71</v>
      </c>
      <c r="B76">
        <f t="shared" si="42"/>
        <v>4461.061568097506</v>
      </c>
      <c r="C76">
        <f t="shared" si="34"/>
        <v>710</v>
      </c>
      <c r="D76" s="1">
        <f t="shared" si="35"/>
        <v>4.461061568097506</v>
      </c>
      <c r="E76" s="3">
        <f t="shared" si="43"/>
        <v>0.875</v>
      </c>
      <c r="F76" s="1">
        <f t="shared" si="36"/>
        <v>-0.21760365126924838</v>
      </c>
      <c r="G76" s="1">
        <f t="shared" si="44"/>
        <v>1.2176036512692483</v>
      </c>
      <c r="H76" s="1">
        <f t="shared" si="37"/>
        <v>-0.8475102659875521</v>
      </c>
      <c r="I76" s="1">
        <f t="shared" si="38"/>
        <v>1.4835202400164604</v>
      </c>
      <c r="J76" s="1">
        <f t="shared" si="45"/>
        <v>0.6740723672154985</v>
      </c>
      <c r="K76" s="1">
        <f t="shared" si="46"/>
        <v>0.08425904590193731</v>
      </c>
      <c r="L76" s="1">
        <f t="shared" si="47"/>
        <v>-3.4258695175061415</v>
      </c>
      <c r="M76" s="1">
        <f t="shared" si="48"/>
        <v>-21.48766925734501</v>
      </c>
      <c r="N76" s="1">
        <f t="shared" si="39"/>
        <v>-0.6960477369660436</v>
      </c>
      <c r="O76" s="1">
        <f t="shared" si="49"/>
        <v>0.6080685108327889</v>
      </c>
      <c r="P76" s="4">
        <f t="shared" si="40"/>
        <v>0.6080685108327889</v>
      </c>
      <c r="Q76" s="5">
        <f t="shared" si="41"/>
        <v>34.83975932552379</v>
      </c>
      <c r="T76" s="15">
        <v>0.007488876</v>
      </c>
      <c r="U76">
        <f t="shared" si="67"/>
        <v>71</v>
      </c>
      <c r="V76">
        <f t="shared" si="50"/>
        <v>4461.061568097506</v>
      </c>
      <c r="W76">
        <f t="shared" si="51"/>
        <v>710</v>
      </c>
      <c r="X76" s="11">
        <f t="shared" si="52"/>
        <v>0.029919248052554477</v>
      </c>
      <c r="Y76" s="1">
        <f t="shared" si="53"/>
        <v>-30.480986512094013</v>
      </c>
      <c r="Z76" s="1">
        <f t="shared" si="54"/>
        <v>33.40833691184778</v>
      </c>
      <c r="AA76" s="1">
        <f t="shared" si="55"/>
        <v>-1.5408726131839312</v>
      </c>
      <c r="AB76" s="1">
        <f t="shared" si="56"/>
        <v>-1.5408726131839312</v>
      </c>
      <c r="AC76" s="1">
        <f t="shared" si="57"/>
        <v>-88.2854975027335</v>
      </c>
      <c r="AD76" s="1"/>
      <c r="AF76" s="1">
        <f t="shared" si="58"/>
        <v>0.08425904590193731</v>
      </c>
      <c r="AG76" s="11">
        <f t="shared" si="59"/>
        <v>0.029919248052554477</v>
      </c>
      <c r="AK76" s="1">
        <f t="shared" si="60"/>
        <v>-21.48766925734501</v>
      </c>
      <c r="AL76" s="1">
        <f t="shared" si="61"/>
        <v>-30.480986512094013</v>
      </c>
      <c r="AP76" s="1">
        <f t="shared" si="62"/>
        <v>0.6080685108327889</v>
      </c>
      <c r="AQ76" s="1">
        <f t="shared" si="63"/>
        <v>-1.5408726131839312</v>
      </c>
      <c r="AU76" s="1">
        <f t="shared" si="64"/>
        <v>34.83975932552379</v>
      </c>
      <c r="AV76" s="1">
        <f t="shared" si="65"/>
        <v>-88.2854975027335</v>
      </c>
    </row>
    <row r="77" spans="1:48" ht="13.5">
      <c r="A77">
        <f t="shared" si="66"/>
        <v>72</v>
      </c>
      <c r="B77">
        <f t="shared" si="42"/>
        <v>4523.893421169301</v>
      </c>
      <c r="C77">
        <f t="shared" si="34"/>
        <v>719.9999999999999</v>
      </c>
      <c r="D77" s="1">
        <f t="shared" si="35"/>
        <v>4.523893421169301</v>
      </c>
      <c r="E77" s="3">
        <f t="shared" si="43"/>
        <v>0.875</v>
      </c>
      <c r="F77" s="1">
        <f t="shared" si="36"/>
        <v>-0.1639586502625098</v>
      </c>
      <c r="G77" s="1">
        <f t="shared" si="44"/>
        <v>1.1639586502625099</v>
      </c>
      <c r="H77" s="1">
        <f t="shared" si="37"/>
        <v>-0.8595013443876024</v>
      </c>
      <c r="I77" s="1">
        <f t="shared" si="38"/>
        <v>1.44690784106142</v>
      </c>
      <c r="J77" s="1">
        <f t="shared" si="45"/>
        <v>0.6911290212280706</v>
      </c>
      <c r="K77" s="1">
        <f t="shared" si="46"/>
        <v>0.08639112765350883</v>
      </c>
      <c r="L77" s="1">
        <f t="shared" si="47"/>
        <v>-3.2088174034021906</v>
      </c>
      <c r="M77" s="1">
        <f t="shared" si="48"/>
        <v>-21.270617143241065</v>
      </c>
      <c r="N77" s="1">
        <f t="shared" si="39"/>
        <v>-0.738429448669639</v>
      </c>
      <c r="O77" s="1">
        <f t="shared" si="49"/>
        <v>0.6360547366676268</v>
      </c>
      <c r="P77" s="4">
        <f t="shared" si="40"/>
        <v>0.6360547366676268</v>
      </c>
      <c r="Q77" s="5">
        <f t="shared" si="41"/>
        <v>36.443251950359986</v>
      </c>
      <c r="T77" s="15">
        <v>0.007488876</v>
      </c>
      <c r="U77">
        <f t="shared" si="67"/>
        <v>72</v>
      </c>
      <c r="V77">
        <f t="shared" si="50"/>
        <v>4523.893421169301</v>
      </c>
      <c r="W77">
        <f t="shared" si="51"/>
        <v>719.9999999999999</v>
      </c>
      <c r="X77" s="11">
        <f t="shared" si="52"/>
        <v>0.029504067213700934</v>
      </c>
      <c r="Y77" s="1">
        <f t="shared" si="53"/>
        <v>-30.602362225038668</v>
      </c>
      <c r="Z77" s="1">
        <f t="shared" si="54"/>
        <v>33.87887686835268</v>
      </c>
      <c r="AA77" s="1">
        <f t="shared" si="55"/>
        <v>-1.5412879774044101</v>
      </c>
      <c r="AB77" s="1">
        <f t="shared" si="56"/>
        <v>-1.5412879774044101</v>
      </c>
      <c r="AC77" s="1">
        <f t="shared" si="57"/>
        <v>-88.3092961195277</v>
      </c>
      <c r="AD77" s="1"/>
      <c r="AF77" s="1">
        <f t="shared" si="58"/>
        <v>0.08639112765350883</v>
      </c>
      <c r="AG77" s="11">
        <f t="shared" si="59"/>
        <v>0.029504067213700934</v>
      </c>
      <c r="AK77" s="1">
        <f t="shared" si="60"/>
        <v>-21.270617143241065</v>
      </c>
      <c r="AL77" s="1">
        <f t="shared" si="61"/>
        <v>-30.602362225038668</v>
      </c>
      <c r="AP77" s="1">
        <f t="shared" si="62"/>
        <v>0.6360547366676268</v>
      </c>
      <c r="AQ77" s="1">
        <f t="shared" si="63"/>
        <v>-1.5412879774044101</v>
      </c>
      <c r="AU77" s="1">
        <f t="shared" si="64"/>
        <v>36.443251950359986</v>
      </c>
      <c r="AV77" s="1">
        <f t="shared" si="65"/>
        <v>-88.3092961195277</v>
      </c>
    </row>
    <row r="78" spans="1:48" ht="13.5">
      <c r="A78">
        <f t="shared" si="66"/>
        <v>73</v>
      </c>
      <c r="B78">
        <f t="shared" si="42"/>
        <v>4586.725274241097</v>
      </c>
      <c r="C78">
        <f t="shared" si="34"/>
        <v>729.9999999999999</v>
      </c>
      <c r="D78" s="1">
        <f t="shared" si="35"/>
        <v>4.586725274241098</v>
      </c>
      <c r="E78" s="3">
        <f t="shared" si="43"/>
        <v>0.875</v>
      </c>
      <c r="F78" s="1">
        <f t="shared" si="36"/>
        <v>-0.10966657936876652</v>
      </c>
      <c r="G78" s="1">
        <f t="shared" si="44"/>
        <v>1.1096665793687666</v>
      </c>
      <c r="H78" s="1">
        <f t="shared" si="37"/>
        <v>-0.8681003636501681</v>
      </c>
      <c r="I78" s="1">
        <f t="shared" si="38"/>
        <v>1.408885431373869</v>
      </c>
      <c r="J78" s="1">
        <f t="shared" si="45"/>
        <v>0.7097809216643357</v>
      </c>
      <c r="K78" s="1">
        <f t="shared" si="46"/>
        <v>0.08872261520804196</v>
      </c>
      <c r="L78" s="1">
        <f t="shared" si="47"/>
        <v>-2.9775135663015497</v>
      </c>
      <c r="M78" s="1">
        <f t="shared" si="48"/>
        <v>-21.03931330614042</v>
      </c>
      <c r="N78" s="1">
        <f t="shared" si="39"/>
        <v>-0.782307388354425</v>
      </c>
      <c r="O78" s="1">
        <f t="shared" si="49"/>
        <v>0.6638592755216387</v>
      </c>
      <c r="P78" s="4">
        <f t="shared" si="40"/>
        <v>0.6638592755216387</v>
      </c>
      <c r="Q78" s="5">
        <f t="shared" si="41"/>
        <v>38.03633467800238</v>
      </c>
      <c r="T78" s="15">
        <v>0.007488876</v>
      </c>
      <c r="U78">
        <f t="shared" si="67"/>
        <v>73</v>
      </c>
      <c r="V78">
        <f t="shared" si="50"/>
        <v>4586.725274241097</v>
      </c>
      <c r="W78">
        <f t="shared" si="51"/>
        <v>729.9999999999999</v>
      </c>
      <c r="X78" s="11">
        <f t="shared" si="52"/>
        <v>0.02910024654116838</v>
      </c>
      <c r="Y78" s="1">
        <f t="shared" si="53"/>
        <v>-30.7220666319551</v>
      </c>
      <c r="Z78" s="1">
        <f t="shared" si="54"/>
        <v>34.34941682485757</v>
      </c>
      <c r="AA78" s="1">
        <f t="shared" si="55"/>
        <v>-1.5416919715549422</v>
      </c>
      <c r="AB78" s="1">
        <f t="shared" si="56"/>
        <v>-1.5416919715549422</v>
      </c>
      <c r="AC78" s="1">
        <f t="shared" si="57"/>
        <v>-88.33244327930116</v>
      </c>
      <c r="AD78" s="1"/>
      <c r="AF78" s="1">
        <f t="shared" si="58"/>
        <v>0.08872261520804196</v>
      </c>
      <c r="AG78" s="11">
        <f t="shared" si="59"/>
        <v>0.02910024654116838</v>
      </c>
      <c r="AK78" s="1">
        <f t="shared" si="60"/>
        <v>-21.03931330614042</v>
      </c>
      <c r="AL78" s="1">
        <f t="shared" si="61"/>
        <v>-30.7220666319551</v>
      </c>
      <c r="AP78" s="1">
        <f t="shared" si="62"/>
        <v>0.6638592755216387</v>
      </c>
      <c r="AQ78" s="1">
        <f t="shared" si="63"/>
        <v>-1.5416919715549422</v>
      </c>
      <c r="AU78" s="1">
        <f t="shared" si="64"/>
        <v>38.03633467800238</v>
      </c>
      <c r="AV78" s="1">
        <f t="shared" si="65"/>
        <v>-88.33244327930116</v>
      </c>
    </row>
    <row r="79" spans="1:48" ht="13.5">
      <c r="A79">
        <f t="shared" si="66"/>
        <v>74</v>
      </c>
      <c r="B79">
        <f t="shared" si="42"/>
        <v>4649.5571273128935</v>
      </c>
      <c r="C79">
        <f t="shared" si="34"/>
        <v>740</v>
      </c>
      <c r="D79" s="1">
        <f t="shared" si="35"/>
        <v>4.649557127312893</v>
      </c>
      <c r="E79" s="3">
        <f t="shared" si="43"/>
        <v>0.875</v>
      </c>
      <c r="F79" s="1">
        <f t="shared" si="36"/>
        <v>-0.054941704588149835</v>
      </c>
      <c r="G79" s="1">
        <f t="shared" si="44"/>
        <v>1.0549417045881497</v>
      </c>
      <c r="H79" s="1">
        <f t="shared" si="37"/>
        <v>-0.8732733873747376</v>
      </c>
      <c r="I79" s="1">
        <f t="shared" si="38"/>
        <v>1.3694920259630208</v>
      </c>
      <c r="J79" s="1">
        <f t="shared" si="45"/>
        <v>0.730197752919959</v>
      </c>
      <c r="K79" s="1">
        <f t="shared" si="46"/>
        <v>0.09127471911499488</v>
      </c>
      <c r="L79" s="1">
        <f t="shared" si="47"/>
        <v>-2.731190157278382</v>
      </c>
      <c r="M79" s="1">
        <f t="shared" si="48"/>
        <v>-20.792989897117256</v>
      </c>
      <c r="N79" s="1">
        <f t="shared" si="39"/>
        <v>-0.8277930274030302</v>
      </c>
      <c r="O79" s="1">
        <f t="shared" si="49"/>
        <v>0.6914596658036456</v>
      </c>
      <c r="P79" s="4">
        <f t="shared" si="40"/>
        <v>0.6914596658036456</v>
      </c>
      <c r="Q79" s="5">
        <f t="shared" si="41"/>
        <v>39.61772055407527</v>
      </c>
      <c r="T79" s="15">
        <v>0.007488876</v>
      </c>
      <c r="U79">
        <f t="shared" si="67"/>
        <v>74</v>
      </c>
      <c r="V79">
        <f t="shared" si="50"/>
        <v>4649.5571273128935</v>
      </c>
      <c r="W79">
        <f t="shared" si="51"/>
        <v>740</v>
      </c>
      <c r="X79" s="11">
        <f t="shared" si="52"/>
        <v>0.02870732626281355</v>
      </c>
      <c r="Y79" s="1">
        <f t="shared" si="53"/>
        <v>-30.840145097042896</v>
      </c>
      <c r="Z79" s="1">
        <f t="shared" si="54"/>
        <v>34.81995678136247</v>
      </c>
      <c r="AA79" s="1">
        <f t="shared" si="55"/>
        <v>-1.5420850560672157</v>
      </c>
      <c r="AB79" s="1">
        <f t="shared" si="56"/>
        <v>-1.5420850560672157</v>
      </c>
      <c r="AC79" s="1">
        <f t="shared" si="57"/>
        <v>-88.35496536284639</v>
      </c>
      <c r="AD79" s="1"/>
      <c r="AF79" s="1">
        <f t="shared" si="58"/>
        <v>0.09127471911499488</v>
      </c>
      <c r="AG79" s="11">
        <f t="shared" si="59"/>
        <v>0.02870732626281355</v>
      </c>
      <c r="AK79" s="1">
        <f t="shared" si="60"/>
        <v>-20.792989897117256</v>
      </c>
      <c r="AL79" s="1">
        <f t="shared" si="61"/>
        <v>-30.840145097042896</v>
      </c>
      <c r="AP79" s="1">
        <f t="shared" si="62"/>
        <v>0.6914596658036456</v>
      </c>
      <c r="AQ79" s="1">
        <f t="shared" si="63"/>
        <v>-1.5420850560672157</v>
      </c>
      <c r="AU79" s="1">
        <f t="shared" si="64"/>
        <v>39.61772055407527</v>
      </c>
      <c r="AV79" s="1">
        <f t="shared" si="65"/>
        <v>-88.35496536284639</v>
      </c>
    </row>
    <row r="80" spans="1:48" ht="13.5">
      <c r="A80">
        <f t="shared" si="66"/>
        <v>75</v>
      </c>
      <c r="B80">
        <f t="shared" si="42"/>
        <v>4712.388980384689</v>
      </c>
      <c r="C80">
        <f t="shared" si="34"/>
        <v>749.9999999999999</v>
      </c>
      <c r="D80" s="1">
        <f t="shared" si="35"/>
        <v>4.712388980384689</v>
      </c>
      <c r="E80" s="3">
        <f t="shared" si="43"/>
        <v>0.875</v>
      </c>
      <c r="F80" s="1">
        <f t="shared" si="36"/>
        <v>-9.37956851944366E-16</v>
      </c>
      <c r="G80" s="1">
        <f t="shared" si="44"/>
        <v>1.0000000000000009</v>
      </c>
      <c r="H80" s="1">
        <f t="shared" si="37"/>
        <v>-0.875</v>
      </c>
      <c r="I80" s="1">
        <f t="shared" si="38"/>
        <v>1.328768226591832</v>
      </c>
      <c r="J80" s="1">
        <f t="shared" si="45"/>
        <v>0.7525766947068774</v>
      </c>
      <c r="K80" s="1">
        <f t="shared" si="46"/>
        <v>0.09407208683835967</v>
      </c>
      <c r="L80" s="1">
        <f t="shared" si="47"/>
        <v>-2.4689846949953305</v>
      </c>
      <c r="M80" s="1">
        <f t="shared" si="48"/>
        <v>-20.530784434834203</v>
      </c>
      <c r="N80" s="1">
        <f t="shared" si="39"/>
        <v>-0.8749999999999992</v>
      </c>
      <c r="O80" s="1">
        <f t="shared" si="49"/>
        <v>0.7188299996216241</v>
      </c>
      <c r="P80" s="4">
        <f t="shared" si="40"/>
        <v>0.7188299996216241</v>
      </c>
      <c r="Q80" s="5">
        <f t="shared" si="41"/>
        <v>41.18592516570963</v>
      </c>
      <c r="T80" s="15">
        <v>0.007488876</v>
      </c>
      <c r="U80">
        <f t="shared" si="67"/>
        <v>75</v>
      </c>
      <c r="V80">
        <f t="shared" si="50"/>
        <v>4712.388980384689</v>
      </c>
      <c r="W80">
        <f t="shared" si="51"/>
        <v>749.9999999999999</v>
      </c>
      <c r="X80" s="11">
        <f t="shared" si="52"/>
        <v>0.028324871077091623</v>
      </c>
      <c r="Y80" s="1">
        <f t="shared" si="53"/>
        <v>-30.95664116372034</v>
      </c>
      <c r="Z80" s="1">
        <f t="shared" si="54"/>
        <v>35.290496737867365</v>
      </c>
      <c r="AA80" s="1">
        <f t="shared" si="55"/>
        <v>-1.5424676668503141</v>
      </c>
      <c r="AB80" s="1">
        <f t="shared" si="56"/>
        <v>-1.5424676668503141</v>
      </c>
      <c r="AC80" s="1">
        <f t="shared" si="57"/>
        <v>-88.37688734591413</v>
      </c>
      <c r="AD80" s="1"/>
      <c r="AF80" s="1">
        <f t="shared" si="58"/>
        <v>0.09407208683835967</v>
      </c>
      <c r="AG80" s="11">
        <f t="shared" si="59"/>
        <v>0.028324871077091623</v>
      </c>
      <c r="AK80" s="1">
        <f t="shared" si="60"/>
        <v>-20.530784434834203</v>
      </c>
      <c r="AL80" s="1">
        <f t="shared" si="61"/>
        <v>-30.95664116372034</v>
      </c>
      <c r="AP80" s="1">
        <f t="shared" si="62"/>
        <v>0.7188299996216241</v>
      </c>
      <c r="AQ80" s="1">
        <f t="shared" si="63"/>
        <v>-1.5424676668503141</v>
      </c>
      <c r="AU80" s="1">
        <f t="shared" si="64"/>
        <v>41.18592516570963</v>
      </c>
      <c r="AV80" s="1">
        <f t="shared" si="65"/>
        <v>-88.37688734591413</v>
      </c>
    </row>
    <row r="81" spans="1:48" ht="13.5">
      <c r="A81">
        <f t="shared" si="66"/>
        <v>76</v>
      </c>
      <c r="B81">
        <f t="shared" si="42"/>
        <v>4775.220833456485</v>
      </c>
      <c r="C81">
        <f t="shared" si="34"/>
        <v>759.9999999999999</v>
      </c>
      <c r="D81" s="1">
        <f t="shared" si="35"/>
        <v>4.775220833456485</v>
      </c>
      <c r="E81" s="3">
        <f t="shared" si="43"/>
        <v>0.875</v>
      </c>
      <c r="F81" s="1">
        <f t="shared" si="36"/>
        <v>0.05494170458814873</v>
      </c>
      <c r="G81" s="1">
        <f t="shared" si="44"/>
        <v>0.9450582954118513</v>
      </c>
      <c r="H81" s="1">
        <f t="shared" si="37"/>
        <v>-0.8732733873747376</v>
      </c>
      <c r="I81" s="1">
        <f t="shared" si="38"/>
        <v>1.2867562282047453</v>
      </c>
      <c r="J81" s="1">
        <f t="shared" si="45"/>
        <v>0.7771479772786323</v>
      </c>
      <c r="K81" s="1">
        <f t="shared" si="46"/>
        <v>0.09714349715982903</v>
      </c>
      <c r="L81" s="1">
        <f t="shared" si="47"/>
        <v>-2.1899255803078606</v>
      </c>
      <c r="M81" s="1">
        <f t="shared" si="48"/>
        <v>-20.251725320146733</v>
      </c>
      <c r="N81" s="1">
        <f t="shared" si="39"/>
        <v>-0.9240418200807071</v>
      </c>
      <c r="O81" s="1">
        <f t="shared" si="49"/>
        <v>0.7459402085304944</v>
      </c>
      <c r="P81" s="4">
        <f t="shared" si="40"/>
        <v>0.7459402085304944</v>
      </c>
      <c r="Q81" s="5">
        <f t="shared" si="41"/>
        <v>42.73922571790586</v>
      </c>
      <c r="T81" s="15">
        <v>0.007488876</v>
      </c>
      <c r="U81">
        <f t="shared" si="67"/>
        <v>76</v>
      </c>
      <c r="V81">
        <f t="shared" si="50"/>
        <v>4775.220833456485</v>
      </c>
      <c r="W81">
        <f t="shared" si="51"/>
        <v>759.9999999999999</v>
      </c>
      <c r="X81" s="11">
        <f t="shared" si="52"/>
        <v>0.027952468547057616</v>
      </c>
      <c r="Y81" s="1">
        <f t="shared" si="53"/>
        <v>-31.071596650703018</v>
      </c>
      <c r="Z81" s="1">
        <f t="shared" si="54"/>
        <v>35.761036694372265</v>
      </c>
      <c r="AA81" s="1">
        <f t="shared" si="55"/>
        <v>-1.542840216901436</v>
      </c>
      <c r="AB81" s="1">
        <f t="shared" si="56"/>
        <v>-1.542840216901436</v>
      </c>
      <c r="AC81" s="1">
        <f t="shared" si="57"/>
        <v>-88.39823289150078</v>
      </c>
      <c r="AD81" s="1"/>
      <c r="AF81" s="1">
        <f t="shared" si="58"/>
        <v>0.09714349715982903</v>
      </c>
      <c r="AG81" s="11">
        <f t="shared" si="59"/>
        <v>0.027952468547057616</v>
      </c>
      <c r="AK81" s="1">
        <f t="shared" si="60"/>
        <v>-20.251725320146733</v>
      </c>
      <c r="AL81" s="1">
        <f t="shared" si="61"/>
        <v>-31.071596650703018</v>
      </c>
      <c r="AP81" s="1">
        <f t="shared" si="62"/>
        <v>0.7459402085304944</v>
      </c>
      <c r="AQ81" s="1">
        <f t="shared" si="63"/>
        <v>-1.542840216901436</v>
      </c>
      <c r="AU81" s="1">
        <f t="shared" si="64"/>
        <v>42.73922571790586</v>
      </c>
      <c r="AV81" s="1">
        <f t="shared" si="65"/>
        <v>-88.39823289150078</v>
      </c>
    </row>
    <row r="82" spans="1:48" ht="13.5">
      <c r="A82">
        <f t="shared" si="66"/>
        <v>77</v>
      </c>
      <c r="B82">
        <f t="shared" si="42"/>
        <v>4838.052686528281</v>
      </c>
      <c r="C82">
        <f t="shared" si="34"/>
        <v>769.9999999999999</v>
      </c>
      <c r="D82" s="1">
        <f t="shared" si="35"/>
        <v>4.838052686528281</v>
      </c>
      <c r="E82" s="3">
        <f t="shared" si="43"/>
        <v>0.875</v>
      </c>
      <c r="F82" s="1">
        <f t="shared" si="36"/>
        <v>0.10966657936876542</v>
      </c>
      <c r="G82" s="1">
        <f t="shared" si="44"/>
        <v>0.8903334206312346</v>
      </c>
      <c r="H82" s="1">
        <f t="shared" si="37"/>
        <v>-0.8681003636501683</v>
      </c>
      <c r="I82" s="1">
        <f t="shared" si="38"/>
        <v>1.2434998356503588</v>
      </c>
      <c r="J82" s="1">
        <f t="shared" si="45"/>
        <v>0.8041818513606744</v>
      </c>
      <c r="K82" s="1">
        <f t="shared" si="46"/>
        <v>0.1005227314200843</v>
      </c>
      <c r="L82" s="1">
        <f t="shared" si="47"/>
        <v>-1.8929146441312075</v>
      </c>
      <c r="M82" s="1">
        <f t="shared" si="48"/>
        <v>-19.95471438397008</v>
      </c>
      <c r="N82" s="1">
        <f t="shared" si="39"/>
        <v>-0.975028392211422</v>
      </c>
      <c r="O82" s="1">
        <f t="shared" si="49"/>
        <v>0.7727551668000492</v>
      </c>
      <c r="P82" s="4">
        <f t="shared" si="40"/>
        <v>0.7727551668000492</v>
      </c>
      <c r="Q82" s="5">
        <f t="shared" si="41"/>
        <v>44.27560965457077</v>
      </c>
      <c r="T82" s="15">
        <v>0.007488876</v>
      </c>
      <c r="U82">
        <f t="shared" si="67"/>
        <v>77</v>
      </c>
      <c r="V82">
        <f t="shared" si="50"/>
        <v>4838.052686528281</v>
      </c>
      <c r="W82">
        <f t="shared" si="51"/>
        <v>769.9999999999999</v>
      </c>
      <c r="X82" s="11">
        <f t="shared" si="52"/>
        <v>0.027589727619162546</v>
      </c>
      <c r="Y82" s="1">
        <f t="shared" si="53"/>
        <v>-31.185051741832464</v>
      </c>
      <c r="Z82" s="1">
        <f t="shared" si="54"/>
        <v>36.231576650877166</v>
      </c>
      <c r="AA82" s="1">
        <f t="shared" si="55"/>
        <v>-1.5432030977913365</v>
      </c>
      <c r="AB82" s="1">
        <f t="shared" si="56"/>
        <v>-1.5432030977913365</v>
      </c>
      <c r="AC82" s="1">
        <f t="shared" si="57"/>
        <v>-88.41902443495803</v>
      </c>
      <c r="AD82" s="1"/>
      <c r="AF82" s="1">
        <f t="shared" si="58"/>
        <v>0.1005227314200843</v>
      </c>
      <c r="AG82" s="11">
        <f t="shared" si="59"/>
        <v>0.027589727619162546</v>
      </c>
      <c r="AK82" s="1">
        <f t="shared" si="60"/>
        <v>-19.95471438397008</v>
      </c>
      <c r="AL82" s="1">
        <f t="shared" si="61"/>
        <v>-31.185051741832464</v>
      </c>
      <c r="AP82" s="1">
        <f t="shared" si="62"/>
        <v>0.7727551668000492</v>
      </c>
      <c r="AQ82" s="1">
        <f t="shared" si="63"/>
        <v>-1.5432030977913365</v>
      </c>
      <c r="AU82" s="1">
        <f t="shared" si="64"/>
        <v>44.27560965457077</v>
      </c>
      <c r="AV82" s="1">
        <f t="shared" si="65"/>
        <v>-88.41902443495803</v>
      </c>
    </row>
    <row r="83" spans="1:48" ht="13.5">
      <c r="A83">
        <f t="shared" si="66"/>
        <v>78</v>
      </c>
      <c r="B83">
        <f t="shared" si="42"/>
        <v>4900.884539600077</v>
      </c>
      <c r="C83">
        <f t="shared" si="34"/>
        <v>780</v>
      </c>
      <c r="D83" s="1">
        <f t="shared" si="35"/>
        <v>4.900884539600077</v>
      </c>
      <c r="E83" s="3">
        <f t="shared" si="43"/>
        <v>0.875</v>
      </c>
      <c r="F83" s="1">
        <f t="shared" si="36"/>
        <v>0.16395865026250872</v>
      </c>
      <c r="G83" s="1">
        <f t="shared" si="44"/>
        <v>0.8360413497374912</v>
      </c>
      <c r="H83" s="1">
        <f t="shared" si="37"/>
        <v>-0.8595013443876026</v>
      </c>
      <c r="I83" s="1">
        <f t="shared" si="38"/>
        <v>1.199044494368321</v>
      </c>
      <c r="J83" s="1">
        <f t="shared" si="45"/>
        <v>0.8339974076832058</v>
      </c>
      <c r="K83" s="1">
        <f t="shared" si="46"/>
        <v>0.10424967596040073</v>
      </c>
      <c r="L83" s="1">
        <f t="shared" si="47"/>
        <v>-1.5767059855816465</v>
      </c>
      <c r="M83" s="1">
        <f t="shared" si="48"/>
        <v>-19.63850572542052</v>
      </c>
      <c r="N83" s="1">
        <f t="shared" si="39"/>
        <v>-1.0280608066305303</v>
      </c>
      <c r="O83" s="1">
        <f t="shared" si="49"/>
        <v>0.7992335553479555</v>
      </c>
      <c r="P83" s="4">
        <f t="shared" si="40"/>
        <v>0.7992335553479555</v>
      </c>
      <c r="Q83" s="5">
        <f t="shared" si="41"/>
        <v>45.79270956667334</v>
      </c>
      <c r="T83" s="15">
        <v>0.007488876</v>
      </c>
      <c r="U83">
        <f t="shared" si="67"/>
        <v>78</v>
      </c>
      <c r="V83">
        <f t="shared" si="50"/>
        <v>4900.884539600077</v>
      </c>
      <c r="W83">
        <f t="shared" si="51"/>
        <v>780</v>
      </c>
      <c r="X83" s="11">
        <f t="shared" si="52"/>
        <v>0.02723627725567989</v>
      </c>
      <c r="Y83" s="1">
        <f t="shared" si="53"/>
        <v>-31.29704507013606</v>
      </c>
      <c r="Z83" s="1">
        <f t="shared" si="54"/>
        <v>36.70211660738207</v>
      </c>
      <c r="AA83" s="1">
        <f t="shared" si="55"/>
        <v>-1.543556681035711</v>
      </c>
      <c r="AB83" s="1">
        <f t="shared" si="56"/>
        <v>-1.543556681035711</v>
      </c>
      <c r="AC83" s="1">
        <f t="shared" si="57"/>
        <v>-88.43928326256724</v>
      </c>
      <c r="AD83" s="1"/>
      <c r="AF83" s="1">
        <f t="shared" si="58"/>
        <v>0.10424967596040073</v>
      </c>
      <c r="AG83" s="11">
        <f t="shared" si="59"/>
        <v>0.02723627725567989</v>
      </c>
      <c r="AK83" s="1">
        <f t="shared" si="60"/>
        <v>-19.63850572542052</v>
      </c>
      <c r="AL83" s="1">
        <f t="shared" si="61"/>
        <v>-31.29704507013606</v>
      </c>
      <c r="AP83" s="1">
        <f t="shared" si="62"/>
        <v>0.7992335553479555</v>
      </c>
      <c r="AQ83" s="1">
        <f t="shared" si="63"/>
        <v>-1.543556681035711</v>
      </c>
      <c r="AU83" s="1">
        <f t="shared" si="64"/>
        <v>45.79270956667334</v>
      </c>
      <c r="AV83" s="1">
        <f t="shared" si="65"/>
        <v>-88.43928326256724</v>
      </c>
    </row>
    <row r="84" spans="1:48" ht="13.5">
      <c r="A84">
        <f t="shared" si="66"/>
        <v>79</v>
      </c>
      <c r="B84">
        <f t="shared" si="42"/>
        <v>4963.716392671872</v>
      </c>
      <c r="C84">
        <f t="shared" si="34"/>
        <v>789.9999999999999</v>
      </c>
      <c r="D84" s="1">
        <f t="shared" si="35"/>
        <v>4.963716392671873</v>
      </c>
      <c r="E84" s="3">
        <f t="shared" si="43"/>
        <v>0.875</v>
      </c>
      <c r="F84" s="1">
        <f t="shared" si="36"/>
        <v>0.2176036512692473</v>
      </c>
      <c r="G84" s="1">
        <f t="shared" si="44"/>
        <v>0.7823963487307527</v>
      </c>
      <c r="H84" s="1">
        <f t="shared" si="37"/>
        <v>-0.8475102659875524</v>
      </c>
      <c r="I84" s="1">
        <f t="shared" si="38"/>
        <v>1.1534373400672902</v>
      </c>
      <c r="J84" s="1">
        <f t="shared" si="45"/>
        <v>0.8669738400715041</v>
      </c>
      <c r="K84" s="1">
        <f t="shared" si="46"/>
        <v>0.10837173000893802</v>
      </c>
      <c r="L84" s="1">
        <f t="shared" si="47"/>
        <v>-1.2398801331515772</v>
      </c>
      <c r="M84" s="1">
        <f t="shared" si="48"/>
        <v>-19.301679872990448</v>
      </c>
      <c r="N84" s="1">
        <f t="shared" si="39"/>
        <v>-1.0832236977619223</v>
      </c>
      <c r="O84" s="1">
        <f t="shared" si="49"/>
        <v>0.8253264083961729</v>
      </c>
      <c r="P84" s="4">
        <f t="shared" si="40"/>
        <v>0.8253264083961729</v>
      </c>
      <c r="Q84" s="5">
        <f t="shared" si="41"/>
        <v>47.28771992179126</v>
      </c>
      <c r="T84" s="15">
        <v>0.007488876</v>
      </c>
      <c r="U84">
        <f t="shared" si="67"/>
        <v>79</v>
      </c>
      <c r="V84">
        <f t="shared" si="50"/>
        <v>4963.716392671872</v>
      </c>
      <c r="W84">
        <f t="shared" si="51"/>
        <v>789.9999999999999</v>
      </c>
      <c r="X84" s="11">
        <f t="shared" si="52"/>
        <v>0.02689176517072436</v>
      </c>
      <c r="Y84" s="1">
        <f t="shared" si="53"/>
        <v>-31.407613796556817</v>
      </c>
      <c r="Z84" s="1">
        <f t="shared" si="54"/>
        <v>37.17265656388696</v>
      </c>
      <c r="AA84" s="1">
        <f t="shared" si="55"/>
        <v>-1.543901319362605</v>
      </c>
      <c r="AB84" s="1">
        <f t="shared" si="56"/>
        <v>-1.543901319362605</v>
      </c>
      <c r="AC84" s="1">
        <f t="shared" si="57"/>
        <v>-88.45902958415672</v>
      </c>
      <c r="AD84" s="1"/>
      <c r="AF84" s="1">
        <f t="shared" si="58"/>
        <v>0.10837173000893802</v>
      </c>
      <c r="AG84" s="11">
        <f t="shared" si="59"/>
        <v>0.02689176517072436</v>
      </c>
      <c r="AK84" s="1">
        <f t="shared" si="60"/>
        <v>-19.301679872990448</v>
      </c>
      <c r="AL84" s="1">
        <f t="shared" si="61"/>
        <v>-31.407613796556817</v>
      </c>
      <c r="AP84" s="1">
        <f t="shared" si="62"/>
        <v>0.8253264083961729</v>
      </c>
      <c r="AQ84" s="1">
        <f t="shared" si="63"/>
        <v>-1.543901319362605</v>
      </c>
      <c r="AU84" s="1">
        <f t="shared" si="64"/>
        <v>47.28771992179126</v>
      </c>
      <c r="AV84" s="1">
        <f t="shared" si="65"/>
        <v>-88.45902958415672</v>
      </c>
    </row>
    <row r="85" spans="1:48" ht="13.5">
      <c r="A85">
        <f t="shared" si="66"/>
        <v>80</v>
      </c>
      <c r="B85">
        <f t="shared" si="42"/>
        <v>5026.548245743668</v>
      </c>
      <c r="C85">
        <f t="shared" si="34"/>
        <v>799.9999999999999</v>
      </c>
      <c r="D85" s="1">
        <f t="shared" si="35"/>
        <v>5.026548245743668</v>
      </c>
      <c r="E85" s="3">
        <f t="shared" si="43"/>
        <v>0.875</v>
      </c>
      <c r="F85" s="1">
        <f t="shared" si="36"/>
        <v>0.2703898700780781</v>
      </c>
      <c r="G85" s="1">
        <f t="shared" si="44"/>
        <v>0.729610129921922</v>
      </c>
      <c r="H85" s="1">
        <f t="shared" si="37"/>
        <v>-0.8321744517582597</v>
      </c>
      <c r="I85" s="1">
        <f t="shared" si="38"/>
        <v>1.1067272743742445</v>
      </c>
      <c r="J85" s="1">
        <f t="shared" si="45"/>
        <v>0.9035649731912596</v>
      </c>
      <c r="K85" s="1">
        <f t="shared" si="46"/>
        <v>0.11294562164890745</v>
      </c>
      <c r="L85" s="1">
        <f t="shared" si="47"/>
        <v>-0.880812258101163</v>
      </c>
      <c r="M85" s="1">
        <f t="shared" si="48"/>
        <v>-18.942611997940034</v>
      </c>
      <c r="N85" s="1">
        <f t="shared" si="39"/>
        <v>-1.140574147246713</v>
      </c>
      <c r="O85" s="1">
        <f t="shared" si="49"/>
        <v>0.8509752346313327</v>
      </c>
      <c r="P85" s="4">
        <f t="shared" si="40"/>
        <v>0.8509752346313327</v>
      </c>
      <c r="Q85" s="5">
        <f t="shared" si="41"/>
        <v>48.75728941453034</v>
      </c>
      <c r="T85" s="15">
        <v>0.007488876</v>
      </c>
      <c r="U85">
        <f t="shared" si="67"/>
        <v>80</v>
      </c>
      <c r="V85">
        <f t="shared" si="50"/>
        <v>5026.548245743668</v>
      </c>
      <c r="W85">
        <f t="shared" si="51"/>
        <v>799.9999999999999</v>
      </c>
      <c r="X85" s="11">
        <f t="shared" si="52"/>
        <v>0.026555856660825487</v>
      </c>
      <c r="Y85" s="1">
        <f t="shared" si="53"/>
        <v>-31.516793683753235</v>
      </c>
      <c r="Z85" s="1">
        <f t="shared" si="54"/>
        <v>37.64319652039186</v>
      </c>
      <c r="AA85" s="1">
        <f t="shared" si="55"/>
        <v>-1.5442373478849307</v>
      </c>
      <c r="AB85" s="1">
        <f t="shared" si="56"/>
        <v>-1.5442373478849307</v>
      </c>
      <c r="AC85" s="1">
        <f t="shared" si="57"/>
        <v>-88.478282600282</v>
      </c>
      <c r="AD85" s="1"/>
      <c r="AF85" s="1">
        <f t="shared" si="58"/>
        <v>0.11294562164890745</v>
      </c>
      <c r="AG85" s="11">
        <f t="shared" si="59"/>
        <v>0.026555856660825487</v>
      </c>
      <c r="AK85" s="1">
        <f t="shared" si="60"/>
        <v>-18.942611997940034</v>
      </c>
      <c r="AL85" s="1">
        <f t="shared" si="61"/>
        <v>-31.516793683753235</v>
      </c>
      <c r="AP85" s="1">
        <f t="shared" si="62"/>
        <v>0.8509752346313327</v>
      </c>
      <c r="AQ85" s="1">
        <f t="shared" si="63"/>
        <v>-1.5442373478849307</v>
      </c>
      <c r="AU85" s="1">
        <f t="shared" si="64"/>
        <v>48.75728941453034</v>
      </c>
      <c r="AV85" s="1">
        <f t="shared" si="65"/>
        <v>-88.478282600282</v>
      </c>
    </row>
    <row r="86" spans="1:48" ht="13.5">
      <c r="A86">
        <f t="shared" si="66"/>
        <v>81</v>
      </c>
      <c r="B86">
        <f t="shared" si="42"/>
        <v>5089.380098815464</v>
      </c>
      <c r="C86">
        <f t="shared" si="34"/>
        <v>809.9999999999999</v>
      </c>
      <c r="D86" s="1">
        <f t="shared" si="35"/>
        <v>5.0893800988154645</v>
      </c>
      <c r="E86" s="3">
        <f t="shared" si="43"/>
        <v>0.875</v>
      </c>
      <c r="F86" s="1">
        <f t="shared" si="36"/>
        <v>0.32210898359909274</v>
      </c>
      <c r="G86" s="1">
        <f t="shared" si="44"/>
        <v>0.6778910164009073</v>
      </c>
      <c r="H86" s="1">
        <f t="shared" si="37"/>
        <v>-0.8135544251522201</v>
      </c>
      <c r="I86" s="1">
        <f t="shared" si="38"/>
        <v>1.0589650762899665</v>
      </c>
      <c r="J86" s="1">
        <f t="shared" si="45"/>
        <v>0.9443182050001613</v>
      </c>
      <c r="K86" s="1">
        <f t="shared" si="46"/>
        <v>0.11803977562502016</v>
      </c>
      <c r="L86" s="1">
        <f t="shared" si="47"/>
        <v>-0.49763275409205615</v>
      </c>
      <c r="M86" s="1">
        <f t="shared" si="48"/>
        <v>-18.559432493930927</v>
      </c>
      <c r="N86" s="1">
        <f t="shared" si="39"/>
        <v>-1.2001256919904082</v>
      </c>
      <c r="O86" s="1">
        <f t="shared" si="49"/>
        <v>0.876109560524847</v>
      </c>
      <c r="P86" s="4">
        <f t="shared" si="40"/>
        <v>0.876109560524847</v>
      </c>
      <c r="Q86" s="5">
        <f t="shared" si="41"/>
        <v>50.19738020913508</v>
      </c>
      <c r="T86" s="15">
        <v>0.007488876</v>
      </c>
      <c r="U86">
        <f t="shared" si="67"/>
        <v>81</v>
      </c>
      <c r="V86">
        <f t="shared" si="50"/>
        <v>5089.380098815464</v>
      </c>
      <c r="W86">
        <f t="shared" si="51"/>
        <v>809.9999999999999</v>
      </c>
      <c r="X86" s="11">
        <f t="shared" si="52"/>
        <v>0.026228233521908322</v>
      </c>
      <c r="Y86" s="1">
        <f t="shared" si="53"/>
        <v>-31.62461916533486</v>
      </c>
      <c r="Z86" s="1">
        <f t="shared" si="54"/>
        <v>38.11373647689676</v>
      </c>
      <c r="AA86" s="1">
        <f t="shared" si="55"/>
        <v>-1.5445650851862773</v>
      </c>
      <c r="AB86" s="1">
        <f t="shared" si="56"/>
        <v>-1.5445650851862773</v>
      </c>
      <c r="AC86" s="1">
        <f t="shared" si="57"/>
        <v>-88.49706056443816</v>
      </c>
      <c r="AD86" s="1"/>
      <c r="AF86" s="1">
        <f t="shared" si="58"/>
        <v>0.11803977562502016</v>
      </c>
      <c r="AG86" s="11">
        <f t="shared" si="59"/>
        <v>0.026228233521908322</v>
      </c>
      <c r="AK86" s="1">
        <f t="shared" si="60"/>
        <v>-18.559432493930927</v>
      </c>
      <c r="AL86" s="1">
        <f t="shared" si="61"/>
        <v>-31.62461916533486</v>
      </c>
      <c r="AP86" s="1">
        <f t="shared" si="62"/>
        <v>0.876109560524847</v>
      </c>
      <c r="AQ86" s="1">
        <f t="shared" si="63"/>
        <v>-1.5445650851862773</v>
      </c>
      <c r="AU86" s="1">
        <f t="shared" si="64"/>
        <v>50.19738020913508</v>
      </c>
      <c r="AV86" s="1">
        <f t="shared" si="65"/>
        <v>-88.49706056443816</v>
      </c>
    </row>
    <row r="87" spans="1:48" ht="13.5">
      <c r="A87">
        <f t="shared" si="66"/>
        <v>82</v>
      </c>
      <c r="B87">
        <f t="shared" si="42"/>
        <v>5152.2119518872605</v>
      </c>
      <c r="C87">
        <f t="shared" si="34"/>
        <v>820</v>
      </c>
      <c r="D87" s="1">
        <f t="shared" si="35"/>
        <v>5.152211951887261</v>
      </c>
      <c r="E87" s="3">
        <f t="shared" si="43"/>
        <v>0.875</v>
      </c>
      <c r="F87" s="1">
        <f t="shared" si="36"/>
        <v>0.37255688011943855</v>
      </c>
      <c r="G87" s="1">
        <f t="shared" si="44"/>
        <v>0.6274431198805615</v>
      </c>
      <c r="H87" s="1">
        <f t="shared" si="37"/>
        <v>-0.7917236709077671</v>
      </c>
      <c r="I87" s="1">
        <f t="shared" si="38"/>
        <v>1.0102035635262443</v>
      </c>
      <c r="J87" s="1">
        <f t="shared" si="45"/>
        <v>0.9898994975917255</v>
      </c>
      <c r="K87" s="1">
        <f t="shared" si="46"/>
        <v>0.12373743719896568</v>
      </c>
      <c r="L87" s="1">
        <f t="shared" si="47"/>
        <v>-0.08817792334159</v>
      </c>
      <c r="M87" s="1">
        <f t="shared" si="48"/>
        <v>-18.14997766318046</v>
      </c>
      <c r="N87" s="1">
        <f t="shared" si="39"/>
        <v>-1.2618254082672509</v>
      </c>
      <c r="O87" s="1">
        <f t="shared" si="49"/>
        <v>0.9006436781233244</v>
      </c>
      <c r="P87" s="4">
        <f t="shared" si="40"/>
        <v>0.9006436781233244</v>
      </c>
      <c r="Q87" s="5">
        <f t="shared" si="41"/>
        <v>51.603081601605474</v>
      </c>
      <c r="T87" s="15">
        <v>0.007488876</v>
      </c>
      <c r="U87">
        <f t="shared" si="67"/>
        <v>82</v>
      </c>
      <c r="V87">
        <f t="shared" si="50"/>
        <v>5152.2119518872605</v>
      </c>
      <c r="W87">
        <f t="shared" si="51"/>
        <v>820</v>
      </c>
      <c r="X87" s="11">
        <f t="shared" si="52"/>
        <v>0.025908593045325647</v>
      </c>
      <c r="Y87" s="1">
        <f t="shared" si="53"/>
        <v>-31.731123410867824</v>
      </c>
      <c r="Z87" s="1">
        <f t="shared" si="54"/>
        <v>38.58427643340166</v>
      </c>
      <c r="AA87" s="1">
        <f t="shared" si="55"/>
        <v>-1.5448848343273986</v>
      </c>
      <c r="AB87" s="1">
        <f t="shared" si="56"/>
        <v>-1.5448848343273986</v>
      </c>
      <c r="AC87" s="1">
        <f t="shared" si="57"/>
        <v>-88.51538084072736</v>
      </c>
      <c r="AD87" s="1"/>
      <c r="AF87" s="1">
        <f t="shared" si="58"/>
        <v>0.12373743719896568</v>
      </c>
      <c r="AG87" s="11">
        <f t="shared" si="59"/>
        <v>0.025908593045325647</v>
      </c>
      <c r="AK87" s="1">
        <f t="shared" si="60"/>
        <v>-18.14997766318046</v>
      </c>
      <c r="AL87" s="1">
        <f t="shared" si="61"/>
        <v>-31.731123410867824</v>
      </c>
      <c r="AP87" s="1">
        <f t="shared" si="62"/>
        <v>0.9006436781233244</v>
      </c>
      <c r="AQ87" s="1">
        <f t="shared" si="63"/>
        <v>-1.5448848343273986</v>
      </c>
      <c r="AU87" s="1">
        <f t="shared" si="64"/>
        <v>51.603081601605474</v>
      </c>
      <c r="AV87" s="1">
        <f t="shared" si="65"/>
        <v>-88.51538084072736</v>
      </c>
    </row>
    <row r="88" spans="1:48" ht="13.5">
      <c r="A88">
        <f t="shared" si="66"/>
        <v>83</v>
      </c>
      <c r="B88">
        <f t="shared" si="42"/>
        <v>5215.043804959056</v>
      </c>
      <c r="C88">
        <f t="shared" si="34"/>
        <v>829.9999999999999</v>
      </c>
      <c r="D88" s="1">
        <f t="shared" si="35"/>
        <v>5.2150438049590555</v>
      </c>
      <c r="E88" s="3">
        <f t="shared" si="43"/>
        <v>0.875</v>
      </c>
      <c r="F88" s="1">
        <f t="shared" si="36"/>
        <v>0.42153446483899987</v>
      </c>
      <c r="G88" s="1">
        <f t="shared" si="44"/>
        <v>0.5784655351610002</v>
      </c>
      <c r="H88" s="1">
        <f t="shared" si="37"/>
        <v>-0.7667683450383812</v>
      </c>
      <c r="I88" s="1">
        <f t="shared" si="38"/>
        <v>0.9604978242151309</v>
      </c>
      <c r="J88" s="1">
        <f t="shared" si="45"/>
        <v>1.041126772793211</v>
      </c>
      <c r="K88" s="1">
        <f t="shared" si="46"/>
        <v>0.13014084659915137</v>
      </c>
      <c r="L88" s="1">
        <f t="shared" si="47"/>
        <v>0.35007229189026423</v>
      </c>
      <c r="M88" s="1">
        <f t="shared" si="48"/>
        <v>-17.711727447948608</v>
      </c>
      <c r="N88" s="1">
        <f t="shared" si="39"/>
        <v>-1.3255212254347566</v>
      </c>
      <c r="O88" s="1">
        <f t="shared" si="49"/>
        <v>0.9244722811467608</v>
      </c>
      <c r="P88" s="4">
        <f t="shared" si="40"/>
        <v>0.9244722811467608</v>
      </c>
      <c r="Q88" s="5">
        <f t="shared" si="41"/>
        <v>52.96835998654106</v>
      </c>
      <c r="T88" s="15">
        <v>0.007488876</v>
      </c>
      <c r="U88">
        <f t="shared" si="67"/>
        <v>83</v>
      </c>
      <c r="V88">
        <f t="shared" si="50"/>
        <v>5215.043804959056</v>
      </c>
      <c r="W88">
        <f t="shared" si="51"/>
        <v>829.9999999999999</v>
      </c>
      <c r="X88" s="11">
        <f t="shared" si="52"/>
        <v>0.025596647086293108</v>
      </c>
      <c r="Y88" s="1">
        <f t="shared" si="53"/>
        <v>-31.83633838695673</v>
      </c>
      <c r="Z88" s="1">
        <f t="shared" si="54"/>
        <v>39.054816389906556</v>
      </c>
      <c r="AA88" s="1">
        <f t="shared" si="55"/>
        <v>-1.5451968837800603</v>
      </c>
      <c r="AB88" s="1">
        <f t="shared" si="56"/>
        <v>-1.5451968837800603</v>
      </c>
      <c r="AC88" s="1">
        <f t="shared" si="57"/>
        <v>-88.53325995736422</v>
      </c>
      <c r="AD88" s="1"/>
      <c r="AF88" s="1">
        <f t="shared" si="58"/>
        <v>0.13014084659915137</v>
      </c>
      <c r="AG88" s="11">
        <f t="shared" si="59"/>
        <v>0.025596647086293108</v>
      </c>
      <c r="AK88" s="1">
        <f t="shared" si="60"/>
        <v>-17.711727447948608</v>
      </c>
      <c r="AL88" s="1">
        <f t="shared" si="61"/>
        <v>-31.83633838695673</v>
      </c>
      <c r="AP88" s="1">
        <f t="shared" si="62"/>
        <v>0.9244722811467608</v>
      </c>
      <c r="AQ88" s="1">
        <f t="shared" si="63"/>
        <v>-1.5451968837800603</v>
      </c>
      <c r="AU88" s="1">
        <f t="shared" si="64"/>
        <v>52.96835998654106</v>
      </c>
      <c r="AV88" s="1">
        <f t="shared" si="65"/>
        <v>-88.53325995736422</v>
      </c>
    </row>
    <row r="89" spans="1:48" ht="13.5">
      <c r="A89">
        <f t="shared" si="66"/>
        <v>84</v>
      </c>
      <c r="B89">
        <f t="shared" si="42"/>
        <v>5277.875658030852</v>
      </c>
      <c r="C89">
        <f t="shared" si="34"/>
        <v>839.9999999999999</v>
      </c>
      <c r="D89" s="1">
        <f t="shared" si="35"/>
        <v>5.277875658030852</v>
      </c>
      <c r="E89" s="3">
        <f t="shared" si="43"/>
        <v>0.875</v>
      </c>
      <c r="F89" s="1">
        <f t="shared" si="36"/>
        <v>0.4688484456066215</v>
      </c>
      <c r="G89" s="1">
        <f t="shared" si="44"/>
        <v>0.5311515543933785</v>
      </c>
      <c r="H89" s="1">
        <f t="shared" si="37"/>
        <v>-0.7387869348142636</v>
      </c>
      <c r="I89" s="1">
        <f t="shared" si="38"/>
        <v>0.9099055493768334</v>
      </c>
      <c r="J89" s="1">
        <f t="shared" si="45"/>
        <v>1.099015167766445</v>
      </c>
      <c r="K89" s="1">
        <f t="shared" si="46"/>
        <v>0.13737689597080563</v>
      </c>
      <c r="L89" s="1">
        <f t="shared" si="47"/>
        <v>0.8200737252999002</v>
      </c>
      <c r="M89" s="1">
        <f t="shared" si="48"/>
        <v>-17.241726014538973</v>
      </c>
      <c r="N89" s="1">
        <f t="shared" si="39"/>
        <v>-1.3909155093371097</v>
      </c>
      <c r="O89" s="1">
        <f t="shared" si="49"/>
        <v>0.9474645219916723</v>
      </c>
      <c r="P89" s="4">
        <f t="shared" si="40"/>
        <v>0.9474645219916723</v>
      </c>
      <c r="Q89" s="5">
        <f t="shared" si="41"/>
        <v>54.2857183485028</v>
      </c>
      <c r="T89" s="15">
        <v>0.007488876</v>
      </c>
      <c r="U89">
        <f t="shared" si="67"/>
        <v>84</v>
      </c>
      <c r="V89">
        <f t="shared" si="50"/>
        <v>5277.875658030852</v>
      </c>
      <c r="W89">
        <f t="shared" si="51"/>
        <v>839.9999999999999</v>
      </c>
      <c r="X89" s="11">
        <f t="shared" si="52"/>
        <v>0.02529212119870982</v>
      </c>
      <c r="Y89" s="1">
        <f t="shared" si="53"/>
        <v>-31.940294914683285</v>
      </c>
      <c r="Z89" s="1">
        <f t="shared" si="54"/>
        <v>39.525356346411456</v>
      </c>
      <c r="AA89" s="1">
        <f t="shared" si="55"/>
        <v>-1.5455015082942853</v>
      </c>
      <c r="AB89" s="1">
        <f t="shared" si="56"/>
        <v>-1.5455015082942853</v>
      </c>
      <c r="AC89" s="1">
        <f t="shared" si="57"/>
        <v>-88.55071365636555</v>
      </c>
      <c r="AD89" s="1"/>
      <c r="AF89" s="1">
        <f t="shared" si="58"/>
        <v>0.13737689597080563</v>
      </c>
      <c r="AG89" s="11">
        <f t="shared" si="59"/>
        <v>0.02529212119870982</v>
      </c>
      <c r="AK89" s="1">
        <f t="shared" si="60"/>
        <v>-17.241726014538973</v>
      </c>
      <c r="AL89" s="1">
        <f t="shared" si="61"/>
        <v>-31.940294914683285</v>
      </c>
      <c r="AP89" s="1">
        <f t="shared" si="62"/>
        <v>0.9474645219916723</v>
      </c>
      <c r="AQ89" s="1">
        <f t="shared" si="63"/>
        <v>-1.5455015082942853</v>
      </c>
      <c r="AU89" s="1">
        <f t="shared" si="64"/>
        <v>54.2857183485028</v>
      </c>
      <c r="AV89" s="1">
        <f t="shared" si="65"/>
        <v>-88.55071365636555</v>
      </c>
    </row>
    <row r="90" spans="1:48" ht="13.5">
      <c r="A90">
        <f t="shared" si="66"/>
        <v>85</v>
      </c>
      <c r="B90">
        <f t="shared" si="42"/>
        <v>5340.707511102648</v>
      </c>
      <c r="C90">
        <f aca="true" t="shared" si="68" ref="C90:C104">B90/2/PI()</f>
        <v>849.9999999999999</v>
      </c>
      <c r="D90" s="1">
        <f aca="true" t="shared" si="69" ref="D90:D104">B90*0.001</f>
        <v>5.340707511102648</v>
      </c>
      <c r="E90" s="3">
        <f t="shared" si="43"/>
        <v>0.875</v>
      </c>
      <c r="F90" s="1">
        <f aca="true" t="shared" si="70" ref="F90:F104">E90*COS(D90)</f>
        <v>0.5143120957559137</v>
      </c>
      <c r="G90" s="1">
        <f t="shared" si="44"/>
        <v>0.48568790424408625</v>
      </c>
      <c r="H90" s="1">
        <f aca="true" t="shared" si="71" ref="H90:H104">E90*SIN(D90)</f>
        <v>-0.7078898700780791</v>
      </c>
      <c r="I90" s="1">
        <f aca="true" t="shared" si="72" ref="I90:I104">SQRT(G90^2+H90^2)</f>
        <v>0.8584875121329212</v>
      </c>
      <c r="J90" s="1">
        <f t="shared" si="45"/>
        <v>1.1648393085130493</v>
      </c>
      <c r="K90" s="1">
        <f t="shared" si="46"/>
        <v>0.14560491356413116</v>
      </c>
      <c r="L90" s="1">
        <f t="shared" si="47"/>
        <v>1.3253203572065075</v>
      </c>
      <c r="M90" s="1">
        <f t="shared" si="48"/>
        <v>-16.736479382632364</v>
      </c>
      <c r="N90" s="1">
        <f aca="true" t="shared" si="73" ref="N90:N104">H90/G90</f>
        <v>-1.457499484529727</v>
      </c>
      <c r="O90" s="1">
        <f t="shared" si="49"/>
        <v>0.9694557850866826</v>
      </c>
      <c r="P90" s="4">
        <f aca="true" t="shared" si="74" ref="P90:P104">-ATAN2(G90,H90)</f>
        <v>0.9694557850866826</v>
      </c>
      <c r="Q90" s="5">
        <f aca="true" t="shared" si="75" ref="Q90:Q104">O90*360/2/PI()</f>
        <v>55.54572491000869</v>
      </c>
      <c r="T90" s="15">
        <v>0.007488876</v>
      </c>
      <c r="U90">
        <f t="shared" si="67"/>
        <v>85</v>
      </c>
      <c r="V90">
        <f t="shared" si="50"/>
        <v>5340.707511102648</v>
      </c>
      <c r="W90">
        <f t="shared" si="51"/>
        <v>849.9999999999999</v>
      </c>
      <c r="X90" s="11">
        <f t="shared" si="52"/>
        <v>0.024994753830911768</v>
      </c>
      <c r="Y90" s="1">
        <f t="shared" si="53"/>
        <v>-32.043022723659384</v>
      </c>
      <c r="Z90" s="1">
        <f t="shared" si="54"/>
        <v>39.99589630291636</v>
      </c>
      <c r="AA90" s="1">
        <f t="shared" si="55"/>
        <v>-1.545798969704476</v>
      </c>
      <c r="AB90" s="1">
        <f t="shared" si="56"/>
        <v>-1.545798969704476</v>
      </c>
      <c r="AC90" s="1">
        <f t="shared" si="57"/>
        <v>-88.56775693973749</v>
      </c>
      <c r="AD90" s="1"/>
      <c r="AF90" s="1">
        <f t="shared" si="58"/>
        <v>0.14560491356413116</v>
      </c>
      <c r="AG90" s="11">
        <f t="shared" si="59"/>
        <v>0.024994753830911768</v>
      </c>
      <c r="AK90" s="1">
        <f t="shared" si="60"/>
        <v>-16.736479382632364</v>
      </c>
      <c r="AL90" s="1">
        <f t="shared" si="61"/>
        <v>-32.043022723659384</v>
      </c>
      <c r="AP90" s="1">
        <f t="shared" si="62"/>
        <v>0.9694557850866826</v>
      </c>
      <c r="AQ90" s="1">
        <f t="shared" si="63"/>
        <v>-1.545798969704476</v>
      </c>
      <c r="AU90" s="1">
        <f t="shared" si="64"/>
        <v>55.54572491000869</v>
      </c>
      <c r="AV90" s="1">
        <f t="shared" si="65"/>
        <v>-88.56775693973749</v>
      </c>
    </row>
    <row r="91" spans="1:48" ht="13.5">
      <c r="A91">
        <f t="shared" si="66"/>
        <v>86</v>
      </c>
      <c r="B91">
        <f t="shared" si="42"/>
        <v>5403.539364174443</v>
      </c>
      <c r="C91">
        <f t="shared" si="68"/>
        <v>859.9999999999999</v>
      </c>
      <c r="D91" s="1">
        <f t="shared" si="69"/>
        <v>5.403539364174443</v>
      </c>
      <c r="E91" s="3">
        <f t="shared" si="43"/>
        <v>0.875</v>
      </c>
      <c r="F91" s="1">
        <f t="shared" si="70"/>
        <v>0.5577459910301026</v>
      </c>
      <c r="G91" s="1">
        <f t="shared" si="44"/>
        <v>0.4422540089698974</v>
      </c>
      <c r="H91" s="1">
        <f t="shared" si="71"/>
        <v>-0.6741990874288164</v>
      </c>
      <c r="I91" s="1">
        <f t="shared" si="72"/>
        <v>0.806308264834111</v>
      </c>
      <c r="J91" s="1">
        <f t="shared" si="45"/>
        <v>1.2402204511766215</v>
      </c>
      <c r="K91" s="1">
        <f t="shared" si="46"/>
        <v>0.1550275563970777</v>
      </c>
      <c r="L91" s="1">
        <f t="shared" si="47"/>
        <v>1.869977771309175</v>
      </c>
      <c r="M91" s="1">
        <f t="shared" si="48"/>
        <v>-16.191821968529695</v>
      </c>
      <c r="N91" s="1">
        <f t="shared" si="73"/>
        <v>-1.5244612230857282</v>
      </c>
      <c r="O91" s="1">
        <f t="shared" si="49"/>
        <v>0.990236091649509</v>
      </c>
      <c r="P91" s="4">
        <f t="shared" si="74"/>
        <v>0.990236091649509</v>
      </c>
      <c r="Q91" s="5">
        <f t="shared" si="75"/>
        <v>56.73634877304665</v>
      </c>
      <c r="T91" s="15">
        <v>0.007488876</v>
      </c>
      <c r="U91">
        <f t="shared" si="67"/>
        <v>86</v>
      </c>
      <c r="V91">
        <f t="shared" si="50"/>
        <v>5403.539364174443</v>
      </c>
      <c r="W91">
        <f t="shared" si="51"/>
        <v>859.9999999999999</v>
      </c>
      <c r="X91" s="11">
        <f t="shared" si="52"/>
        <v>0.02470429557741087</v>
      </c>
      <c r="Y91" s="1">
        <f t="shared" si="53"/>
        <v>-32.144550502931054</v>
      </c>
      <c r="Z91" s="1">
        <f t="shared" si="54"/>
        <v>40.46643625942125</v>
      </c>
      <c r="AA91" s="1">
        <f t="shared" si="55"/>
        <v>-1.5460895176793774</v>
      </c>
      <c r="AB91" s="1">
        <f t="shared" si="56"/>
        <v>-1.5460895176793774</v>
      </c>
      <c r="AC91" s="1">
        <f t="shared" si="57"/>
        <v>-88.5844041124454</v>
      </c>
      <c r="AD91" s="1"/>
      <c r="AF91" s="1">
        <f t="shared" si="58"/>
        <v>0.1550275563970777</v>
      </c>
      <c r="AG91" s="11">
        <f t="shared" si="59"/>
        <v>0.02470429557741087</v>
      </c>
      <c r="AK91" s="1">
        <f t="shared" si="60"/>
        <v>-16.191821968529695</v>
      </c>
      <c r="AL91" s="1">
        <f t="shared" si="61"/>
        <v>-32.144550502931054</v>
      </c>
      <c r="AP91" s="1">
        <f t="shared" si="62"/>
        <v>0.990236091649509</v>
      </c>
      <c r="AQ91" s="1">
        <f t="shared" si="63"/>
        <v>-1.5460895176793774</v>
      </c>
      <c r="AU91" s="1">
        <f t="shared" si="64"/>
        <v>56.73634877304665</v>
      </c>
      <c r="AV91" s="1">
        <f t="shared" si="65"/>
        <v>-88.5844041124454</v>
      </c>
    </row>
    <row r="92" spans="1:48" ht="13.5">
      <c r="A92">
        <f t="shared" si="66"/>
        <v>87</v>
      </c>
      <c r="B92">
        <f t="shared" si="42"/>
        <v>5466.371217246239</v>
      </c>
      <c r="C92">
        <f t="shared" si="68"/>
        <v>869.9999999999999</v>
      </c>
      <c r="D92" s="1">
        <f t="shared" si="69"/>
        <v>5.466371217246239</v>
      </c>
      <c r="E92" s="3">
        <f t="shared" si="43"/>
        <v>0.875</v>
      </c>
      <c r="F92" s="1">
        <f t="shared" si="70"/>
        <v>0.5989787176876019</v>
      </c>
      <c r="G92" s="1">
        <f t="shared" si="44"/>
        <v>0.4010212823123981</v>
      </c>
      <c r="H92" s="1">
        <f t="shared" si="71"/>
        <v>-0.6378475489937356</v>
      </c>
      <c r="I92" s="1">
        <f t="shared" si="72"/>
        <v>0.753437167005183</v>
      </c>
      <c r="J92" s="1">
        <f t="shared" si="45"/>
        <v>1.3272506902929582</v>
      </c>
      <c r="K92" s="1">
        <f t="shared" si="46"/>
        <v>0.16590633628661977</v>
      </c>
      <c r="L92" s="1">
        <f t="shared" si="47"/>
        <v>2.4590591977300007</v>
      </c>
      <c r="M92" s="1">
        <f t="shared" si="48"/>
        <v>-15.60274054210887</v>
      </c>
      <c r="N92" s="1">
        <f t="shared" si="73"/>
        <v>-1.5905578509841989</v>
      </c>
      <c r="O92" s="1">
        <f t="shared" si="49"/>
        <v>1.0095334253137938</v>
      </c>
      <c r="P92" s="4">
        <f t="shared" si="74"/>
        <v>1.0095334253137938</v>
      </c>
      <c r="Q92" s="5">
        <f t="shared" si="75"/>
        <v>57.84200454786589</v>
      </c>
      <c r="T92" s="15">
        <v>0.007488876</v>
      </c>
      <c r="U92">
        <f t="shared" si="67"/>
        <v>87</v>
      </c>
      <c r="V92">
        <f t="shared" si="50"/>
        <v>5466.371217246239</v>
      </c>
      <c r="W92">
        <f t="shared" si="51"/>
        <v>869.9999999999999</v>
      </c>
      <c r="X92" s="11">
        <f t="shared" si="52"/>
        <v>0.02442050848212652</v>
      </c>
      <c r="Y92" s="1">
        <f t="shared" si="53"/>
        <v>-32.24490594895081</v>
      </c>
      <c r="Z92" s="1">
        <f t="shared" si="54"/>
        <v>40.93697621592615</v>
      </c>
      <c r="AA92" s="1">
        <f t="shared" si="55"/>
        <v>-1.5463733904203938</v>
      </c>
      <c r="AB92" s="1">
        <f t="shared" si="56"/>
        <v>-1.5463733904203938</v>
      </c>
      <c r="AC92" s="1">
        <f t="shared" si="57"/>
        <v>-88.60066882242445</v>
      </c>
      <c r="AD92" s="1"/>
      <c r="AF92" s="1">
        <f t="shared" si="58"/>
        <v>0.16590633628661977</v>
      </c>
      <c r="AG92" s="11">
        <f t="shared" si="59"/>
        <v>0.02442050848212652</v>
      </c>
      <c r="AK92" s="1">
        <f t="shared" si="60"/>
        <v>-15.60274054210887</v>
      </c>
      <c r="AL92" s="1">
        <f t="shared" si="61"/>
        <v>-32.24490594895081</v>
      </c>
      <c r="AP92" s="1">
        <f t="shared" si="62"/>
        <v>1.0095334253137938</v>
      </c>
      <c r="AQ92" s="1">
        <f t="shared" si="63"/>
        <v>-1.5463733904203938</v>
      </c>
      <c r="AU92" s="1">
        <f t="shared" si="64"/>
        <v>57.84200454786589</v>
      </c>
      <c r="AV92" s="1">
        <f t="shared" si="65"/>
        <v>-88.60066882242445</v>
      </c>
    </row>
    <row r="93" spans="1:48" ht="13.5">
      <c r="A93">
        <f t="shared" si="66"/>
        <v>88</v>
      </c>
      <c r="B93">
        <f t="shared" si="42"/>
        <v>5529.203070318035</v>
      </c>
      <c r="C93">
        <f t="shared" si="68"/>
        <v>879.9999999999999</v>
      </c>
      <c r="D93" s="1">
        <f t="shared" si="69"/>
        <v>5.529203070318036</v>
      </c>
      <c r="E93" s="3">
        <f t="shared" si="43"/>
        <v>0.875</v>
      </c>
      <c r="F93" s="1">
        <f t="shared" si="70"/>
        <v>0.6378475489937349</v>
      </c>
      <c r="G93" s="1">
        <f t="shared" si="44"/>
        <v>0.36215245100626514</v>
      </c>
      <c r="H93" s="1">
        <f t="shared" si="71"/>
        <v>-0.5989787176876028</v>
      </c>
      <c r="I93" s="1">
        <f t="shared" si="72"/>
        <v>0.6999499282181049</v>
      </c>
      <c r="J93" s="1">
        <f t="shared" si="45"/>
        <v>1.428673623191514</v>
      </c>
      <c r="K93" s="1">
        <f t="shared" si="46"/>
        <v>0.17858420289893925</v>
      </c>
      <c r="L93" s="1">
        <f t="shared" si="47"/>
        <v>3.098660533325361</v>
      </c>
      <c r="M93" s="1">
        <f t="shared" si="48"/>
        <v>-14.96313920651351</v>
      </c>
      <c r="N93" s="1">
        <f t="shared" si="73"/>
        <v>-1.6539408086934102</v>
      </c>
      <c r="O93" s="1">
        <f t="shared" si="49"/>
        <v>1.0269892106888645</v>
      </c>
      <c r="P93" s="4">
        <f t="shared" si="74"/>
        <v>1.0269892106888645</v>
      </c>
      <c r="Q93" s="5">
        <f t="shared" si="75"/>
        <v>58.842147377943625</v>
      </c>
      <c r="T93" s="15">
        <v>0.007488876</v>
      </c>
      <c r="U93">
        <f t="shared" si="67"/>
        <v>88</v>
      </c>
      <c r="V93">
        <f t="shared" si="50"/>
        <v>5529.203070318035</v>
      </c>
      <c r="W93">
        <f t="shared" si="51"/>
        <v>879.9999999999999</v>
      </c>
      <c r="X93" s="11">
        <f t="shared" si="52"/>
        <v>0.024143165389023495</v>
      </c>
      <c r="Y93" s="1">
        <f t="shared" si="53"/>
        <v>-32.344115810818565</v>
      </c>
      <c r="Z93" s="1">
        <f t="shared" si="54"/>
        <v>41.407516172431045</v>
      </c>
      <c r="AA93" s="1">
        <f t="shared" si="55"/>
        <v>-1.54665081531236</v>
      </c>
      <c r="AB93" s="1">
        <f t="shared" si="56"/>
        <v>-1.54665081531236</v>
      </c>
      <c r="AC93" s="1">
        <f t="shared" si="57"/>
        <v>-88.61656409786599</v>
      </c>
      <c r="AD93" s="1"/>
      <c r="AF93" s="1">
        <f t="shared" si="58"/>
        <v>0.17858420289893925</v>
      </c>
      <c r="AG93" s="11">
        <f t="shared" si="59"/>
        <v>0.024143165389023495</v>
      </c>
      <c r="AK93" s="1">
        <f t="shared" si="60"/>
        <v>-14.96313920651351</v>
      </c>
      <c r="AL93" s="1">
        <f t="shared" si="61"/>
        <v>-32.344115810818565</v>
      </c>
      <c r="AP93" s="1">
        <f t="shared" si="62"/>
        <v>1.0269892106888645</v>
      </c>
      <c r="AQ93" s="1">
        <f t="shared" si="63"/>
        <v>-1.54665081531236</v>
      </c>
      <c r="AU93" s="1">
        <f t="shared" si="64"/>
        <v>58.842147377943625</v>
      </c>
      <c r="AV93" s="1">
        <f t="shared" si="65"/>
        <v>-88.61656409786599</v>
      </c>
    </row>
    <row r="94" spans="1:48" ht="13.5">
      <c r="A94">
        <f t="shared" si="66"/>
        <v>89</v>
      </c>
      <c r="B94">
        <f t="shared" si="42"/>
        <v>5592.034923389831</v>
      </c>
      <c r="C94">
        <f t="shared" si="68"/>
        <v>890</v>
      </c>
      <c r="D94" s="1">
        <f t="shared" si="69"/>
        <v>5.592034923389831</v>
      </c>
      <c r="E94" s="3">
        <f t="shared" si="43"/>
        <v>0.875</v>
      </c>
      <c r="F94" s="1">
        <f t="shared" si="70"/>
        <v>0.6741990874288151</v>
      </c>
      <c r="G94" s="1">
        <f t="shared" si="44"/>
        <v>0.32580091257118493</v>
      </c>
      <c r="H94" s="1">
        <f t="shared" si="71"/>
        <v>-0.557745991030104</v>
      </c>
      <c r="I94" s="1">
        <f t="shared" si="72"/>
        <v>0.6459309755247613</v>
      </c>
      <c r="J94" s="1">
        <f t="shared" si="45"/>
        <v>1.5481530347535806</v>
      </c>
      <c r="K94" s="1">
        <f t="shared" si="46"/>
        <v>0.19351912934419757</v>
      </c>
      <c r="L94" s="1">
        <f t="shared" si="47"/>
        <v>3.7962777685915228</v>
      </c>
      <c r="M94" s="1">
        <f t="shared" si="48"/>
        <v>-14.265521971247349</v>
      </c>
      <c r="N94" s="1">
        <f t="shared" si="73"/>
        <v>-1.7119227402662383</v>
      </c>
      <c r="O94" s="1">
        <f t="shared" si="49"/>
        <v>1.04212133476841</v>
      </c>
      <c r="P94" s="4">
        <f t="shared" si="74"/>
        <v>1.04212133476841</v>
      </c>
      <c r="Q94" s="5">
        <f t="shared" si="75"/>
        <v>59.709154222769875</v>
      </c>
      <c r="T94" s="15">
        <v>0.007488876</v>
      </c>
      <c r="U94">
        <f t="shared" si="67"/>
        <v>89</v>
      </c>
      <c r="V94">
        <f t="shared" si="50"/>
        <v>5592.034923389831</v>
      </c>
      <c r="W94">
        <f t="shared" si="51"/>
        <v>890</v>
      </c>
      <c r="X94" s="11">
        <f t="shared" si="52"/>
        <v>0.023872049336436503</v>
      </c>
      <c r="Y94" s="1">
        <f t="shared" si="53"/>
        <v>-32.44220593297559</v>
      </c>
      <c r="Z94" s="1">
        <f t="shared" si="54"/>
        <v>41.878056128935945</v>
      </c>
      <c r="AA94" s="1">
        <f t="shared" si="55"/>
        <v>-1.5469220095305</v>
      </c>
      <c r="AB94" s="1">
        <f t="shared" si="56"/>
        <v>-1.5469220095305</v>
      </c>
      <c r="AC94" s="1">
        <f t="shared" si="57"/>
        <v>-88.63210238199376</v>
      </c>
      <c r="AD94" s="1"/>
      <c r="AF94" s="1">
        <f t="shared" si="58"/>
        <v>0.19351912934419757</v>
      </c>
      <c r="AG94" s="11">
        <f t="shared" si="59"/>
        <v>0.023872049336436503</v>
      </c>
      <c r="AK94" s="1">
        <f t="shared" si="60"/>
        <v>-14.265521971247349</v>
      </c>
      <c r="AL94" s="1">
        <f t="shared" si="61"/>
        <v>-32.44220593297559</v>
      </c>
      <c r="AP94" s="1">
        <f t="shared" si="62"/>
        <v>1.04212133476841</v>
      </c>
      <c r="AQ94" s="1">
        <f t="shared" si="63"/>
        <v>-1.5469220095305</v>
      </c>
      <c r="AU94" s="1">
        <f t="shared" si="64"/>
        <v>59.709154222769875</v>
      </c>
      <c r="AV94" s="1">
        <f t="shared" si="65"/>
        <v>-88.63210238199376</v>
      </c>
    </row>
    <row r="95" spans="1:48" ht="13.5">
      <c r="A95">
        <f t="shared" si="66"/>
        <v>90</v>
      </c>
      <c r="B95">
        <f t="shared" si="42"/>
        <v>5654.866776461627</v>
      </c>
      <c r="C95">
        <f t="shared" si="68"/>
        <v>899.9999999999999</v>
      </c>
      <c r="D95" s="1">
        <f t="shared" si="69"/>
        <v>5.654866776461627</v>
      </c>
      <c r="E95" s="3">
        <f t="shared" si="43"/>
        <v>0.875</v>
      </c>
      <c r="F95" s="1">
        <f t="shared" si="70"/>
        <v>0.7078898700780785</v>
      </c>
      <c r="G95" s="1">
        <f t="shared" si="44"/>
        <v>0.29211012992192154</v>
      </c>
      <c r="H95" s="1">
        <f t="shared" si="71"/>
        <v>-0.5143120957559147</v>
      </c>
      <c r="I95" s="1">
        <f t="shared" si="72"/>
        <v>0.5914771845505481</v>
      </c>
      <c r="J95" s="1">
        <f t="shared" si="45"/>
        <v>1.6906822885482562</v>
      </c>
      <c r="K95" s="1">
        <f t="shared" si="46"/>
        <v>0.21133528606853202</v>
      </c>
      <c r="L95" s="1">
        <f t="shared" si="47"/>
        <v>4.561240060954411</v>
      </c>
      <c r="M95" s="1">
        <f t="shared" si="48"/>
        <v>-13.50055967888446</v>
      </c>
      <c r="N95" s="1">
        <f t="shared" si="73"/>
        <v>-1.7606787409029117</v>
      </c>
      <c r="O95" s="1">
        <f t="shared" si="49"/>
        <v>1.054266783278441</v>
      </c>
      <c r="P95" s="4">
        <f t="shared" si="74"/>
        <v>1.054266783278441</v>
      </c>
      <c r="Q95" s="5">
        <f t="shared" si="75"/>
        <v>60.405037162688096</v>
      </c>
      <c r="T95" s="15">
        <v>0.007488876</v>
      </c>
      <c r="U95">
        <f t="shared" si="67"/>
        <v>90</v>
      </c>
      <c r="V95">
        <f t="shared" si="50"/>
        <v>5654.866776461627</v>
      </c>
      <c r="W95">
        <f t="shared" si="51"/>
        <v>899.9999999999999</v>
      </c>
      <c r="X95" s="11">
        <f t="shared" si="52"/>
        <v>0.023606952991691476</v>
      </c>
      <c r="Y95" s="1">
        <f t="shared" si="53"/>
        <v>-32.539201295521416</v>
      </c>
      <c r="Z95" s="1">
        <f t="shared" si="54"/>
        <v>42.34859608544084</v>
      </c>
      <c r="AA95" s="1">
        <f t="shared" si="55"/>
        <v>-1.5471871806069786</v>
      </c>
      <c r="AB95" s="1">
        <f t="shared" si="56"/>
        <v>-1.5471871806069786</v>
      </c>
      <c r="AC95" s="1">
        <f t="shared" si="57"/>
        <v>-88.64729556552493</v>
      </c>
      <c r="AD95" s="1"/>
      <c r="AF95" s="1">
        <f t="shared" si="58"/>
        <v>0.21133528606853202</v>
      </c>
      <c r="AG95" s="11">
        <f t="shared" si="59"/>
        <v>0.023606952991691476</v>
      </c>
      <c r="AK95" s="1">
        <f t="shared" si="60"/>
        <v>-13.50055967888446</v>
      </c>
      <c r="AL95" s="1">
        <f t="shared" si="61"/>
        <v>-32.539201295521416</v>
      </c>
      <c r="AP95" s="1">
        <f t="shared" si="62"/>
        <v>1.054266783278441</v>
      </c>
      <c r="AQ95" s="1">
        <f t="shared" si="63"/>
        <v>-1.5471871806069786</v>
      </c>
      <c r="AU95" s="1">
        <f t="shared" si="64"/>
        <v>60.405037162688096</v>
      </c>
      <c r="AV95" s="1">
        <f t="shared" si="65"/>
        <v>-88.64729556552493</v>
      </c>
    </row>
    <row r="96" spans="1:48" ht="13.5">
      <c r="A96">
        <f t="shared" si="66"/>
        <v>91</v>
      </c>
      <c r="B96">
        <f t="shared" si="42"/>
        <v>5717.698629533423</v>
      </c>
      <c r="C96">
        <f t="shared" si="68"/>
        <v>909.9999999999999</v>
      </c>
      <c r="D96" s="1">
        <f t="shared" si="69"/>
        <v>5.717698629533423</v>
      </c>
      <c r="E96" s="3">
        <f t="shared" si="43"/>
        <v>0.875</v>
      </c>
      <c r="F96" s="1">
        <f t="shared" si="70"/>
        <v>0.7387869348142629</v>
      </c>
      <c r="G96" s="1">
        <f t="shared" si="44"/>
        <v>0.26121306518573706</v>
      </c>
      <c r="H96" s="1">
        <f t="shared" si="71"/>
        <v>-0.4688484456066225</v>
      </c>
      <c r="I96" s="1">
        <f t="shared" si="72"/>
        <v>0.5367039503967472</v>
      </c>
      <c r="J96" s="1">
        <f t="shared" si="45"/>
        <v>1.863224593858068</v>
      </c>
      <c r="K96" s="1">
        <f t="shared" si="46"/>
        <v>0.2329030742322585</v>
      </c>
      <c r="L96" s="1">
        <f t="shared" si="47"/>
        <v>5.405304161738528</v>
      </c>
      <c r="M96" s="1">
        <f t="shared" si="48"/>
        <v>-12.656495578100344</v>
      </c>
      <c r="N96" s="1">
        <f t="shared" si="73"/>
        <v>-1.7948889550116687</v>
      </c>
      <c r="O96" s="1">
        <f t="shared" si="49"/>
        <v>1.062489766631028</v>
      </c>
      <c r="P96" s="4">
        <f t="shared" si="74"/>
        <v>1.062489766631028</v>
      </c>
      <c r="Q96" s="5">
        <f t="shared" si="75"/>
        <v>60.87617940379767</v>
      </c>
      <c r="T96" s="15">
        <v>0.007488876</v>
      </c>
      <c r="U96">
        <f t="shared" si="67"/>
        <v>91</v>
      </c>
      <c r="V96">
        <f t="shared" si="50"/>
        <v>5717.698629533423</v>
      </c>
      <c r="W96">
        <f t="shared" si="51"/>
        <v>909.9999999999999</v>
      </c>
      <c r="X96" s="11">
        <f t="shared" si="52"/>
        <v>0.023347678122930877</v>
      </c>
      <c r="Y96" s="1">
        <f t="shared" si="53"/>
        <v>-32.63512605231084</v>
      </c>
      <c r="Z96" s="1">
        <f t="shared" si="54"/>
        <v>42.81913604194574</v>
      </c>
      <c r="AA96" s="1">
        <f t="shared" si="55"/>
        <v>-1.5474465269601434</v>
      </c>
      <c r="AB96" s="1">
        <f t="shared" si="56"/>
        <v>-1.5474465269601434</v>
      </c>
      <c r="AC96" s="1">
        <f t="shared" si="57"/>
        <v>-88.66215501699338</v>
      </c>
      <c r="AD96" s="1"/>
      <c r="AF96" s="1">
        <f t="shared" si="58"/>
        <v>0.2329030742322585</v>
      </c>
      <c r="AG96" s="11">
        <f t="shared" si="59"/>
        <v>0.023347678122930877</v>
      </c>
      <c r="AK96" s="1">
        <f t="shared" si="60"/>
        <v>-12.656495578100344</v>
      </c>
      <c r="AL96" s="1">
        <f t="shared" si="61"/>
        <v>-32.63512605231084</v>
      </c>
      <c r="AP96" s="1">
        <f t="shared" si="62"/>
        <v>1.062489766631028</v>
      </c>
      <c r="AQ96" s="1">
        <f t="shared" si="63"/>
        <v>-1.5474465269601434</v>
      </c>
      <c r="AU96" s="1">
        <f t="shared" si="64"/>
        <v>60.87617940379767</v>
      </c>
      <c r="AV96" s="1">
        <f t="shared" si="65"/>
        <v>-88.66215501699338</v>
      </c>
    </row>
    <row r="97" spans="1:48" ht="13.5">
      <c r="A97">
        <f t="shared" si="66"/>
        <v>92</v>
      </c>
      <c r="B97">
        <f t="shared" si="42"/>
        <v>5780.530482605219</v>
      </c>
      <c r="C97">
        <f t="shared" si="68"/>
        <v>919.9999999999999</v>
      </c>
      <c r="D97" s="1">
        <f t="shared" si="69"/>
        <v>5.780530482605219</v>
      </c>
      <c r="E97" s="3">
        <f t="shared" si="43"/>
        <v>0.875</v>
      </c>
      <c r="F97" s="1">
        <f t="shared" si="70"/>
        <v>0.7667683450383802</v>
      </c>
      <c r="G97" s="1">
        <f t="shared" si="44"/>
        <v>0.2332316549616198</v>
      </c>
      <c r="H97" s="1">
        <f t="shared" si="71"/>
        <v>-0.4215344648390016</v>
      </c>
      <c r="I97" s="1">
        <f t="shared" si="72"/>
        <v>0.4817554461791164</v>
      </c>
      <c r="J97" s="1">
        <f t="shared" si="45"/>
        <v>2.0757419722624175</v>
      </c>
      <c r="K97" s="1">
        <f t="shared" si="46"/>
        <v>0.2594677465328022</v>
      </c>
      <c r="L97" s="1">
        <f t="shared" si="47"/>
        <v>6.34346734010641</v>
      </c>
      <c r="M97" s="1">
        <f t="shared" si="48"/>
        <v>-11.71833239973246</v>
      </c>
      <c r="N97" s="1">
        <f t="shared" si="73"/>
        <v>-1.807363862801422</v>
      </c>
      <c r="O97" s="1">
        <f t="shared" si="49"/>
        <v>1.0654291682835026</v>
      </c>
      <c r="P97" s="4">
        <f t="shared" si="74"/>
        <v>1.0654291682835026</v>
      </c>
      <c r="Q97" s="5">
        <f t="shared" si="75"/>
        <v>61.04459471277825</v>
      </c>
      <c r="T97" s="15">
        <v>0.007488876</v>
      </c>
      <c r="U97">
        <f t="shared" si="67"/>
        <v>92</v>
      </c>
      <c r="V97">
        <f t="shared" si="50"/>
        <v>5780.530482605219</v>
      </c>
      <c r="W97">
        <f t="shared" si="51"/>
        <v>919.9999999999999</v>
      </c>
      <c r="X97" s="11">
        <f t="shared" si="52"/>
        <v>0.0230940351053186</v>
      </c>
      <c r="Y97" s="1">
        <f t="shared" si="53"/>
        <v>-32.73000356697591</v>
      </c>
      <c r="Z97" s="1">
        <f t="shared" si="54"/>
        <v>43.28967599845064</v>
      </c>
      <c r="AA97" s="1">
        <f t="shared" si="55"/>
        <v>-1.5477002383892995</v>
      </c>
      <c r="AB97" s="1">
        <f t="shared" si="56"/>
        <v>-1.5477002383892995</v>
      </c>
      <c r="AC97" s="1">
        <f t="shared" si="57"/>
        <v>-88.67669161109825</v>
      </c>
      <c r="AD97" s="1"/>
      <c r="AF97" s="1">
        <f t="shared" si="58"/>
        <v>0.2594677465328022</v>
      </c>
      <c r="AG97" s="11">
        <f t="shared" si="59"/>
        <v>0.0230940351053186</v>
      </c>
      <c r="AK97" s="1">
        <f t="shared" si="60"/>
        <v>-11.71833239973246</v>
      </c>
      <c r="AL97" s="1">
        <f t="shared" si="61"/>
        <v>-32.73000356697591</v>
      </c>
      <c r="AP97" s="1">
        <f t="shared" si="62"/>
        <v>1.0654291682835026</v>
      </c>
      <c r="AQ97" s="1">
        <f t="shared" si="63"/>
        <v>-1.5477002383892995</v>
      </c>
      <c r="AU97" s="1">
        <f t="shared" si="64"/>
        <v>61.04459471277825</v>
      </c>
      <c r="AV97" s="1">
        <f t="shared" si="65"/>
        <v>-88.67669161109825</v>
      </c>
    </row>
    <row r="98" spans="1:48" ht="13.5">
      <c r="A98">
        <f t="shared" si="66"/>
        <v>93</v>
      </c>
      <c r="B98">
        <f t="shared" si="42"/>
        <v>5843.362335677015</v>
      </c>
      <c r="C98">
        <f t="shared" si="68"/>
        <v>930</v>
      </c>
      <c r="D98" s="1">
        <f t="shared" si="69"/>
        <v>5.843362335677015</v>
      </c>
      <c r="E98" s="3">
        <f t="shared" si="43"/>
        <v>0.875</v>
      </c>
      <c r="F98" s="1">
        <f t="shared" si="70"/>
        <v>0.791723670907767</v>
      </c>
      <c r="G98" s="1">
        <f t="shared" si="44"/>
        <v>0.20827632909223304</v>
      </c>
      <c r="H98" s="1">
        <f t="shared" si="71"/>
        <v>-0.3725568801194389</v>
      </c>
      <c r="I98" s="1">
        <f t="shared" si="72"/>
        <v>0.4268227479697704</v>
      </c>
      <c r="J98" s="1">
        <f t="shared" si="45"/>
        <v>2.342892933323284</v>
      </c>
      <c r="K98" s="1">
        <f t="shared" si="46"/>
        <v>0.2928616166654105</v>
      </c>
      <c r="L98" s="1">
        <f t="shared" si="47"/>
        <v>7.3950488489402595</v>
      </c>
      <c r="M98" s="1">
        <f t="shared" si="48"/>
        <v>-10.66675089089861</v>
      </c>
      <c r="N98" s="1">
        <f t="shared" si="73"/>
        <v>-1.7887624663984543</v>
      </c>
      <c r="O98" s="1">
        <f t="shared" si="49"/>
        <v>1.0610347624396135</v>
      </c>
      <c r="P98" s="4">
        <f t="shared" si="74"/>
        <v>1.0610347624396135</v>
      </c>
      <c r="Q98" s="5">
        <f t="shared" si="75"/>
        <v>60.792813804455776</v>
      </c>
      <c r="T98" s="15">
        <v>0.007488876</v>
      </c>
      <c r="U98">
        <f t="shared" si="67"/>
        <v>93</v>
      </c>
      <c r="V98">
        <f t="shared" si="50"/>
        <v>5843.362335677015</v>
      </c>
      <c r="W98">
        <f t="shared" si="51"/>
        <v>930</v>
      </c>
      <c r="X98" s="11">
        <f t="shared" si="52"/>
        <v>0.02284584245904233</v>
      </c>
      <c r="Y98" s="1">
        <f t="shared" si="53"/>
        <v>-32.82385644700706</v>
      </c>
      <c r="Z98" s="1">
        <f t="shared" si="54"/>
        <v>43.76021595495554</v>
      </c>
      <c r="AA98" s="1">
        <f t="shared" si="55"/>
        <v>-1.5479484965376</v>
      </c>
      <c r="AB98" s="1">
        <f t="shared" si="56"/>
        <v>-1.5479484965376</v>
      </c>
      <c r="AC98" s="1">
        <f t="shared" si="57"/>
        <v>-88.6909157552256</v>
      </c>
      <c r="AD98" s="1"/>
      <c r="AF98" s="1">
        <f t="shared" si="58"/>
        <v>0.2928616166654105</v>
      </c>
      <c r="AG98" s="11">
        <f t="shared" si="59"/>
        <v>0.02284584245904233</v>
      </c>
      <c r="AK98" s="1">
        <f t="shared" si="60"/>
        <v>-10.66675089089861</v>
      </c>
      <c r="AL98" s="1">
        <f t="shared" si="61"/>
        <v>-32.82385644700706</v>
      </c>
      <c r="AP98" s="1">
        <f t="shared" si="62"/>
        <v>1.0610347624396135</v>
      </c>
      <c r="AQ98" s="1">
        <f t="shared" si="63"/>
        <v>-1.5479484965376</v>
      </c>
      <c r="AU98" s="1">
        <f t="shared" si="64"/>
        <v>60.792813804455776</v>
      </c>
      <c r="AV98" s="1">
        <f t="shared" si="65"/>
        <v>-88.6909157552256</v>
      </c>
    </row>
    <row r="99" spans="1:48" ht="13.5">
      <c r="A99">
        <f t="shared" si="66"/>
        <v>94</v>
      </c>
      <c r="B99">
        <f t="shared" si="42"/>
        <v>5906.19418874881</v>
      </c>
      <c r="C99">
        <f t="shared" si="68"/>
        <v>939.9999999999999</v>
      </c>
      <c r="D99" s="1">
        <f t="shared" si="69"/>
        <v>5.9061941887488105</v>
      </c>
      <c r="E99" s="3">
        <f t="shared" si="43"/>
        <v>0.875</v>
      </c>
      <c r="F99" s="1">
        <f t="shared" si="70"/>
        <v>0.8135544251522198</v>
      </c>
      <c r="G99" s="1">
        <f t="shared" si="44"/>
        <v>0.18644557484778024</v>
      </c>
      <c r="H99" s="1">
        <f t="shared" si="71"/>
        <v>-0.32210898359909385</v>
      </c>
      <c r="I99" s="1">
        <f t="shared" si="72"/>
        <v>0.37217757817412983</v>
      </c>
      <c r="J99" s="1">
        <f t="shared" si="45"/>
        <v>2.6868894276380413</v>
      </c>
      <c r="K99" s="1">
        <f t="shared" si="46"/>
        <v>0.33586117845475516</v>
      </c>
      <c r="L99" s="1">
        <f t="shared" si="47"/>
        <v>8.5849958894767</v>
      </c>
      <c r="M99" s="1">
        <f t="shared" si="48"/>
        <v>-9.47680385036217</v>
      </c>
      <c r="N99" s="1">
        <f t="shared" si="73"/>
        <v>-1.7276300811219214</v>
      </c>
      <c r="O99" s="1">
        <f t="shared" si="49"/>
        <v>1.0460902504073837</v>
      </c>
      <c r="P99" s="4">
        <f t="shared" si="74"/>
        <v>1.0460902504073837</v>
      </c>
      <c r="Q99" s="5">
        <f t="shared" si="75"/>
        <v>59.93655633812653</v>
      </c>
      <c r="T99" s="15">
        <v>0.007488876</v>
      </c>
      <c r="U99">
        <f t="shared" si="67"/>
        <v>94</v>
      </c>
      <c r="V99">
        <f t="shared" si="50"/>
        <v>5906.19418874881</v>
      </c>
      <c r="W99">
        <f t="shared" si="51"/>
        <v>939.9999999999999</v>
      </c>
      <c r="X99" s="11">
        <f t="shared" si="52"/>
        <v>0.0226029264167506</v>
      </c>
      <c r="Y99" s="1">
        <f t="shared" si="53"/>
        <v>-32.916706576017376</v>
      </c>
      <c r="Z99" s="1">
        <f t="shared" si="54"/>
        <v>44.230755911460435</v>
      </c>
      <c r="AA99" s="1">
        <f t="shared" si="55"/>
        <v>-1.548191475325429</v>
      </c>
      <c r="AB99" s="1">
        <f t="shared" si="56"/>
        <v>-1.548191475325429</v>
      </c>
      <c r="AC99" s="1">
        <f t="shared" si="57"/>
        <v>-88.70483741427941</v>
      </c>
      <c r="AD99" s="1"/>
      <c r="AF99" s="1">
        <f t="shared" si="58"/>
        <v>0.33586117845475516</v>
      </c>
      <c r="AG99" s="11">
        <f t="shared" si="59"/>
        <v>0.0226029264167506</v>
      </c>
      <c r="AK99" s="1">
        <f t="shared" si="60"/>
        <v>-9.47680385036217</v>
      </c>
      <c r="AL99" s="1">
        <f t="shared" si="61"/>
        <v>-32.916706576017376</v>
      </c>
      <c r="AP99" s="1">
        <f t="shared" si="62"/>
        <v>1.0460902504073837</v>
      </c>
      <c r="AQ99" s="1">
        <f t="shared" si="63"/>
        <v>-1.548191475325429</v>
      </c>
      <c r="AU99" s="1">
        <f t="shared" si="64"/>
        <v>59.93655633812653</v>
      </c>
      <c r="AV99" s="1">
        <f t="shared" si="65"/>
        <v>-88.70483741427941</v>
      </c>
    </row>
    <row r="100" spans="1:48" ht="13.5">
      <c r="A100">
        <f t="shared" si="66"/>
        <v>95</v>
      </c>
      <c r="B100">
        <f t="shared" si="42"/>
        <v>5969.026041820606</v>
      </c>
      <c r="C100">
        <f t="shared" si="68"/>
        <v>949.9999999999999</v>
      </c>
      <c r="D100" s="1">
        <f t="shared" si="69"/>
        <v>5.969026041820606</v>
      </c>
      <c r="E100" s="3">
        <f t="shared" si="43"/>
        <v>0.875</v>
      </c>
      <c r="F100" s="1">
        <f t="shared" si="70"/>
        <v>0.832174451758259</v>
      </c>
      <c r="G100" s="1">
        <f t="shared" si="44"/>
        <v>0.167825548241741</v>
      </c>
      <c r="H100" s="1">
        <f t="shared" si="71"/>
        <v>-0.27038987007807996</v>
      </c>
      <c r="I100" s="1">
        <f t="shared" si="72"/>
        <v>0.31823905555962473</v>
      </c>
      <c r="J100" s="1">
        <f t="shared" si="45"/>
        <v>3.142291879422203</v>
      </c>
      <c r="K100" s="1">
        <f t="shared" si="46"/>
        <v>0.39278648492777535</v>
      </c>
      <c r="L100" s="1">
        <f t="shared" si="47"/>
        <v>9.944930461532817</v>
      </c>
      <c r="M100" s="1">
        <f t="shared" si="48"/>
        <v>-8.116869278306053</v>
      </c>
      <c r="N100" s="1">
        <f t="shared" si="73"/>
        <v>-1.6111365218876104</v>
      </c>
      <c r="O100" s="1">
        <f t="shared" si="49"/>
        <v>1.0153096584802943</v>
      </c>
      <c r="P100" s="4">
        <f t="shared" si="74"/>
        <v>1.0153096584802943</v>
      </c>
      <c r="Q100" s="5">
        <f t="shared" si="75"/>
        <v>58.17295832978986</v>
      </c>
      <c r="T100" s="15">
        <v>0.007488876</v>
      </c>
      <c r="U100">
        <f t="shared" si="67"/>
        <v>95</v>
      </c>
      <c r="V100">
        <f t="shared" si="50"/>
        <v>5969.026041820606</v>
      </c>
      <c r="W100">
        <f t="shared" si="51"/>
        <v>949.9999999999999</v>
      </c>
      <c r="X100" s="11">
        <f t="shared" si="52"/>
        <v>0.022365120518260072</v>
      </c>
      <c r="Y100" s="1">
        <f t="shared" si="53"/>
        <v>-33.0085751443051</v>
      </c>
      <c r="Z100" s="1">
        <f t="shared" si="54"/>
        <v>44.701295867965335</v>
      </c>
      <c r="AA100" s="1">
        <f t="shared" si="55"/>
        <v>-1.5484293413564447</v>
      </c>
      <c r="AB100" s="1">
        <f t="shared" si="56"/>
        <v>-1.5484293413564447</v>
      </c>
      <c r="AC100" s="1">
        <f t="shared" si="57"/>
        <v>-88.71846613394614</v>
      </c>
      <c r="AD100" s="1"/>
      <c r="AF100" s="1">
        <f t="shared" si="58"/>
        <v>0.39278648492777535</v>
      </c>
      <c r="AG100" s="11">
        <f t="shared" si="59"/>
        <v>0.022365120518260072</v>
      </c>
      <c r="AK100" s="1">
        <f t="shared" si="60"/>
        <v>-8.116869278306053</v>
      </c>
      <c r="AL100" s="1">
        <f t="shared" si="61"/>
        <v>-33.0085751443051</v>
      </c>
      <c r="AP100" s="1">
        <f t="shared" si="62"/>
        <v>1.0153096584802943</v>
      </c>
      <c r="AQ100" s="1">
        <f t="shared" si="63"/>
        <v>-1.5484293413564447</v>
      </c>
      <c r="AU100" s="1">
        <f t="shared" si="64"/>
        <v>58.17295832978986</v>
      </c>
      <c r="AV100" s="1">
        <f t="shared" si="65"/>
        <v>-88.71846613394614</v>
      </c>
    </row>
    <row r="101" spans="1:48" ht="13.5">
      <c r="A101">
        <f t="shared" si="66"/>
        <v>96</v>
      </c>
      <c r="B101">
        <f t="shared" si="42"/>
        <v>6031.857894892402</v>
      </c>
      <c r="C101">
        <f t="shared" si="68"/>
        <v>959.9999999999999</v>
      </c>
      <c r="D101" s="1">
        <f t="shared" si="69"/>
        <v>6.031857894892402</v>
      </c>
      <c r="E101" s="3">
        <f t="shared" si="43"/>
        <v>0.875</v>
      </c>
      <c r="F101" s="1">
        <f t="shared" si="70"/>
        <v>0.8475102659875521</v>
      </c>
      <c r="G101" s="1">
        <f t="shared" si="44"/>
        <v>0.15248973401244792</v>
      </c>
      <c r="H101" s="1">
        <f t="shared" si="71"/>
        <v>-0.21760365126924844</v>
      </c>
      <c r="I101" s="1">
        <f t="shared" si="72"/>
        <v>0.26571501279546816</v>
      </c>
      <c r="J101" s="1">
        <f t="shared" si="45"/>
        <v>3.763430562238278</v>
      </c>
      <c r="K101" s="1">
        <f t="shared" si="46"/>
        <v>0.4704288202797848</v>
      </c>
      <c r="L101" s="1">
        <f t="shared" si="47"/>
        <v>11.511678148524725</v>
      </c>
      <c r="M101" s="1">
        <f t="shared" si="48"/>
        <v>-6.550121591314145</v>
      </c>
      <c r="N101" s="1">
        <f t="shared" si="73"/>
        <v>-1.4270052517206515</v>
      </c>
      <c r="O101" s="1">
        <f t="shared" si="49"/>
        <v>0.9595549317561535</v>
      </c>
      <c r="P101" s="4">
        <f t="shared" si="74"/>
        <v>0.9595549317561535</v>
      </c>
      <c r="Q101" s="5">
        <f t="shared" si="75"/>
        <v>54.978447800591326</v>
      </c>
      <c r="T101" s="15">
        <v>0.007488876</v>
      </c>
      <c r="U101">
        <f t="shared" si="67"/>
        <v>96</v>
      </c>
      <c r="V101">
        <f t="shared" si="50"/>
        <v>6031.857894892402</v>
      </c>
      <c r="W101">
        <f t="shared" si="51"/>
        <v>959.9999999999999</v>
      </c>
      <c r="X101" s="11">
        <f t="shared" si="52"/>
        <v>0.022132265230548735</v>
      </c>
      <c r="Y101" s="1">
        <f t="shared" si="53"/>
        <v>-33.09948267782068</v>
      </c>
      <c r="Z101" s="1">
        <f t="shared" si="54"/>
        <v>45.171835824470236</v>
      </c>
      <c r="AA101" s="1">
        <f t="shared" si="55"/>
        <v>-1.5486622542982766</v>
      </c>
      <c r="AB101" s="1">
        <f t="shared" si="56"/>
        <v>-1.5486622542982766</v>
      </c>
      <c r="AC101" s="1">
        <f t="shared" si="57"/>
        <v>-88.73181106250709</v>
      </c>
      <c r="AD101" s="1"/>
      <c r="AF101" s="1">
        <f t="shared" si="58"/>
        <v>0.4704288202797848</v>
      </c>
      <c r="AG101" s="11">
        <f t="shared" si="59"/>
        <v>0.022132265230548735</v>
      </c>
      <c r="AK101" s="1">
        <f t="shared" si="60"/>
        <v>-6.550121591314145</v>
      </c>
      <c r="AL101" s="1">
        <f t="shared" si="61"/>
        <v>-33.09948267782068</v>
      </c>
      <c r="AP101" s="1">
        <f t="shared" si="62"/>
        <v>0.9595549317561535</v>
      </c>
      <c r="AQ101" s="1">
        <f t="shared" si="63"/>
        <v>-1.5486622542982766</v>
      </c>
      <c r="AU101" s="1">
        <f t="shared" si="64"/>
        <v>54.978447800591326</v>
      </c>
      <c r="AV101" s="1">
        <f t="shared" si="65"/>
        <v>-88.73181106250709</v>
      </c>
    </row>
    <row r="102" spans="1:48" ht="13.5">
      <c r="A102">
        <f t="shared" si="66"/>
        <v>97</v>
      </c>
      <c r="B102">
        <f t="shared" si="42"/>
        <v>6094.6897479641975</v>
      </c>
      <c r="C102">
        <f t="shared" si="68"/>
        <v>969.9999999999998</v>
      </c>
      <c r="D102" s="1">
        <f t="shared" si="69"/>
        <v>6.094689747964198</v>
      </c>
      <c r="E102" s="3">
        <f t="shared" si="43"/>
        <v>0.875</v>
      </c>
      <c r="F102" s="1">
        <f t="shared" si="70"/>
        <v>0.8595013443876024</v>
      </c>
      <c r="G102" s="1">
        <f t="shared" si="44"/>
        <v>0.1404986556123976</v>
      </c>
      <c r="H102" s="1">
        <f t="shared" si="71"/>
        <v>-0.1639586502625099</v>
      </c>
      <c r="I102" s="1">
        <f t="shared" si="72"/>
        <v>0.21592200264168343</v>
      </c>
      <c r="J102" s="1">
        <f t="shared" si="45"/>
        <v>4.631301987595364</v>
      </c>
      <c r="K102" s="1">
        <f t="shared" si="46"/>
        <v>0.5789127484494205</v>
      </c>
      <c r="L102" s="1">
        <f t="shared" si="47"/>
        <v>13.314062008434371</v>
      </c>
      <c r="M102" s="1">
        <f t="shared" si="48"/>
        <v>-4.747737731404501</v>
      </c>
      <c r="N102" s="1">
        <f t="shared" si="73"/>
        <v>-1.1669766486224098</v>
      </c>
      <c r="O102" s="1">
        <f t="shared" si="49"/>
        <v>0.8623013210360971</v>
      </c>
      <c r="P102" s="4">
        <f t="shared" si="74"/>
        <v>0.8623013210360971</v>
      </c>
      <c r="Q102" s="5">
        <f t="shared" si="75"/>
        <v>49.406226363923835</v>
      </c>
      <c r="T102" s="15">
        <v>0.007488876</v>
      </c>
      <c r="U102">
        <f t="shared" si="67"/>
        <v>97</v>
      </c>
      <c r="V102">
        <f t="shared" si="50"/>
        <v>6094.6897479641975</v>
      </c>
      <c r="W102">
        <f t="shared" si="51"/>
        <v>969.9999999999998</v>
      </c>
      <c r="X102" s="11">
        <f t="shared" si="52"/>
        <v>0.0219042075912139</v>
      </c>
      <c r="Y102" s="1">
        <f t="shared" si="53"/>
        <v>-33.18944906563754</v>
      </c>
      <c r="Z102" s="1">
        <f t="shared" si="54"/>
        <v>45.64237578097513</v>
      </c>
      <c r="AA102" s="1">
        <f t="shared" si="55"/>
        <v>-1.548890367239699</v>
      </c>
      <c r="AB102" s="1">
        <f t="shared" si="56"/>
        <v>-1.548890367239699</v>
      </c>
      <c r="AC102" s="1">
        <f t="shared" si="57"/>
        <v>-88.7448809713029</v>
      </c>
      <c r="AD102" s="1"/>
      <c r="AF102" s="1">
        <f t="shared" si="58"/>
        <v>0.5789127484494205</v>
      </c>
      <c r="AG102" s="11">
        <f t="shared" si="59"/>
        <v>0.0219042075912139</v>
      </c>
      <c r="AK102" s="1">
        <f t="shared" si="60"/>
        <v>-4.747737731404501</v>
      </c>
      <c r="AL102" s="1">
        <f t="shared" si="61"/>
        <v>-33.18944906563754</v>
      </c>
      <c r="AP102" s="1">
        <f t="shared" si="62"/>
        <v>0.8623013210360971</v>
      </c>
      <c r="AQ102" s="1">
        <f t="shared" si="63"/>
        <v>-1.548890367239699</v>
      </c>
      <c r="AU102" s="1">
        <f t="shared" si="64"/>
        <v>49.406226363923835</v>
      </c>
      <c r="AV102" s="1">
        <f t="shared" si="65"/>
        <v>-88.7448809713029</v>
      </c>
    </row>
    <row r="103" spans="1:48" ht="13.5">
      <c r="A103">
        <f t="shared" si="66"/>
        <v>98</v>
      </c>
      <c r="B103">
        <f t="shared" si="42"/>
        <v>6157.521601035994</v>
      </c>
      <c r="C103">
        <f t="shared" si="68"/>
        <v>979.9999999999999</v>
      </c>
      <c r="D103" s="1">
        <f t="shared" si="69"/>
        <v>6.157521601035993</v>
      </c>
      <c r="E103" s="3">
        <f t="shared" si="43"/>
        <v>0.875</v>
      </c>
      <c r="F103" s="1">
        <f t="shared" si="70"/>
        <v>0.868100363650168</v>
      </c>
      <c r="G103" s="1">
        <f t="shared" si="44"/>
        <v>0.13189963634983204</v>
      </c>
      <c r="H103" s="1">
        <f t="shared" si="71"/>
        <v>-0.10966657936876734</v>
      </c>
      <c r="I103" s="1">
        <f t="shared" si="72"/>
        <v>0.1715350480212836</v>
      </c>
      <c r="J103" s="1">
        <f t="shared" si="45"/>
        <v>5.82971242049568</v>
      </c>
      <c r="K103" s="1">
        <f t="shared" si="46"/>
        <v>0.72871405256196</v>
      </c>
      <c r="L103" s="1">
        <f t="shared" si="47"/>
        <v>15.312942631124374</v>
      </c>
      <c r="M103" s="1">
        <f t="shared" si="48"/>
        <v>-2.7488571087144975</v>
      </c>
      <c r="N103" s="1">
        <f t="shared" si="73"/>
        <v>-0.8314395884906243</v>
      </c>
      <c r="O103" s="1">
        <f t="shared" si="49"/>
        <v>0.6936196148906074</v>
      </c>
      <c r="P103" s="4">
        <f t="shared" si="74"/>
        <v>0.6936196148906074</v>
      </c>
      <c r="Q103" s="5">
        <f t="shared" si="75"/>
        <v>39.741476520721314</v>
      </c>
      <c r="T103" s="15">
        <v>0.007488876</v>
      </c>
      <c r="U103">
        <f t="shared" si="67"/>
        <v>98</v>
      </c>
      <c r="V103">
        <f t="shared" si="50"/>
        <v>6157.521601035994</v>
      </c>
      <c r="W103">
        <f t="shared" si="51"/>
        <v>979.9999999999999</v>
      </c>
      <c r="X103" s="11">
        <f t="shared" si="52"/>
        <v>0.02168080087372211</v>
      </c>
      <c r="Y103" s="1">
        <f t="shared" si="53"/>
        <v>-33.27849358601793</v>
      </c>
      <c r="Z103" s="1">
        <f t="shared" si="54"/>
        <v>46.11291573748003</v>
      </c>
      <c r="AA103" s="1">
        <f t="shared" si="55"/>
        <v>-1.5491138270259635</v>
      </c>
      <c r="AB103" s="1">
        <f t="shared" si="56"/>
        <v>-1.5491138270259635</v>
      </c>
      <c r="AC103" s="1">
        <f t="shared" si="57"/>
        <v>-88.75768427394675</v>
      </c>
      <c r="AD103" s="1"/>
      <c r="AF103" s="1">
        <f t="shared" si="58"/>
        <v>0.72871405256196</v>
      </c>
      <c r="AG103" s="11">
        <f t="shared" si="59"/>
        <v>0.02168080087372211</v>
      </c>
      <c r="AK103" s="1">
        <f t="shared" si="60"/>
        <v>-2.7488571087144975</v>
      </c>
      <c r="AL103" s="1">
        <f t="shared" si="61"/>
        <v>-33.27849358601793</v>
      </c>
      <c r="AP103" s="1">
        <f t="shared" si="62"/>
        <v>0.6936196148906074</v>
      </c>
      <c r="AQ103" s="1">
        <f t="shared" si="63"/>
        <v>-1.5491138270259635</v>
      </c>
      <c r="AU103" s="1">
        <f t="shared" si="64"/>
        <v>39.741476520721314</v>
      </c>
      <c r="AV103" s="1">
        <f t="shared" si="65"/>
        <v>-88.75768427394675</v>
      </c>
    </row>
    <row r="104" spans="1:48" ht="13.5">
      <c r="A104">
        <f t="shared" si="66"/>
        <v>99</v>
      </c>
      <c r="B104">
        <f t="shared" si="42"/>
        <v>6220.35345410779</v>
      </c>
      <c r="C104">
        <f t="shared" si="68"/>
        <v>989.9999999999999</v>
      </c>
      <c r="D104" s="1">
        <f t="shared" si="69"/>
        <v>6.22035345410779</v>
      </c>
      <c r="E104" s="3">
        <f t="shared" si="43"/>
        <v>0.875</v>
      </c>
      <c r="F104" s="1">
        <f t="shared" si="70"/>
        <v>0.8732733873747376</v>
      </c>
      <c r="G104" s="1">
        <f t="shared" si="44"/>
        <v>0.1267266126252624</v>
      </c>
      <c r="H104" s="1">
        <f t="shared" si="71"/>
        <v>-0.054941704588149884</v>
      </c>
      <c r="I104" s="1">
        <f t="shared" si="72"/>
        <v>0.13812394886667861</v>
      </c>
      <c r="J104" s="1">
        <f t="shared" si="45"/>
        <v>7.239874100075361</v>
      </c>
      <c r="K104" s="1">
        <f t="shared" si="46"/>
        <v>0.9049842625094201</v>
      </c>
      <c r="L104" s="1">
        <f t="shared" si="47"/>
        <v>17.194620279418196</v>
      </c>
      <c r="M104" s="1">
        <f t="shared" si="48"/>
        <v>-0.8671794604206756</v>
      </c>
      <c r="N104" s="1">
        <f t="shared" si="73"/>
        <v>-0.4335451208706693</v>
      </c>
      <c r="O104" s="1">
        <f t="shared" si="49"/>
        <v>0.40908612086409724</v>
      </c>
      <c r="P104" s="4">
        <f t="shared" si="74"/>
        <v>0.40908612086409724</v>
      </c>
      <c r="Q104" s="5">
        <f t="shared" si="75"/>
        <v>23.438908182891463</v>
      </c>
      <c r="T104" s="15">
        <v>0.007488876</v>
      </c>
      <c r="U104">
        <f t="shared" si="67"/>
        <v>99</v>
      </c>
      <c r="V104">
        <f t="shared" si="50"/>
        <v>6220.35345410779</v>
      </c>
      <c r="W104">
        <f t="shared" si="51"/>
        <v>989.9999999999999</v>
      </c>
      <c r="X104" s="11">
        <f t="shared" si="52"/>
        <v>0.021461904272913244</v>
      </c>
      <c r="Y104" s="1">
        <f t="shared" si="53"/>
        <v>-33.36663493115955</v>
      </c>
      <c r="Z104" s="1">
        <f t="shared" si="54"/>
        <v>46.58345569398493</v>
      </c>
      <c r="AA104" s="1">
        <f t="shared" si="55"/>
        <v>-1.54933277457383</v>
      </c>
      <c r="AB104" s="1">
        <f t="shared" si="56"/>
        <v>-1.54933277457383</v>
      </c>
      <c r="AC104" s="1">
        <f t="shared" si="57"/>
        <v>-88.77022904437423</v>
      </c>
      <c r="AD104" s="1"/>
      <c r="AF104" s="1">
        <f t="shared" si="58"/>
        <v>0.9049842625094201</v>
      </c>
      <c r="AG104" s="11">
        <f t="shared" si="59"/>
        <v>0.021461904272913244</v>
      </c>
      <c r="AK104" s="1">
        <f t="shared" si="60"/>
        <v>-0.8671794604206756</v>
      </c>
      <c r="AL104" s="1">
        <f t="shared" si="61"/>
        <v>-33.36663493115955</v>
      </c>
      <c r="AP104" s="1">
        <f t="shared" si="62"/>
        <v>0.40908612086409724</v>
      </c>
      <c r="AQ104" s="1">
        <f t="shared" si="63"/>
        <v>-1.54933277457383</v>
      </c>
      <c r="AU104" s="1">
        <f t="shared" si="64"/>
        <v>23.438908182891463</v>
      </c>
      <c r="AV104" s="1">
        <f t="shared" si="65"/>
        <v>-88.77022904437423</v>
      </c>
    </row>
    <row r="105" spans="1:48" ht="13.5">
      <c r="A105">
        <f t="shared" si="66"/>
        <v>100</v>
      </c>
      <c r="B105">
        <f t="shared" si="42"/>
        <v>6283.185307179586</v>
      </c>
      <c r="C105">
        <f>B105/2/PI()</f>
        <v>999.9999999999999</v>
      </c>
      <c r="D105" s="1">
        <f>B105*0.001</f>
        <v>6.283185307179586</v>
      </c>
      <c r="E105" s="3">
        <f t="shared" si="43"/>
        <v>0.875</v>
      </c>
      <c r="F105" s="1">
        <f>E105*COS(D105)</f>
        <v>0.875</v>
      </c>
      <c r="G105" s="1">
        <f t="shared" si="44"/>
        <v>0.125</v>
      </c>
      <c r="H105" s="1">
        <f>E105*SIN(D105)</f>
        <v>-2.144009796090085E-16</v>
      </c>
      <c r="I105" s="1">
        <f>SQRT(G105^2+H105^2)</f>
        <v>0.125</v>
      </c>
      <c r="J105" s="1">
        <f t="shared" si="45"/>
        <v>8</v>
      </c>
      <c r="K105" s="1">
        <f t="shared" si="46"/>
        <v>1</v>
      </c>
      <c r="L105" s="1">
        <f t="shared" si="47"/>
        <v>18.061799739838868</v>
      </c>
      <c r="M105" s="1">
        <f t="shared" si="48"/>
        <v>0</v>
      </c>
      <c r="N105" s="1">
        <f>H105/G105</f>
        <v>-1.715207836872068E-15</v>
      </c>
      <c r="O105" s="1">
        <f t="shared" si="49"/>
        <v>1.715207836872068E-15</v>
      </c>
      <c r="P105" s="4">
        <f>-ATAN2(G105,H105)</f>
        <v>1.715207836872068E-15</v>
      </c>
      <c r="Q105" s="5">
        <f>O105*360/2/PI()</f>
        <v>9.827417004053289E-14</v>
      </c>
      <c r="T105" s="15">
        <v>0.007488876</v>
      </c>
      <c r="U105">
        <f t="shared" si="67"/>
        <v>100</v>
      </c>
      <c r="V105">
        <f t="shared" si="50"/>
        <v>6283.185307179586</v>
      </c>
      <c r="W105">
        <f>V105/2/PI()</f>
        <v>999.9999999999999</v>
      </c>
      <c r="X105" s="11">
        <f t="shared" si="52"/>
        <v>0.021247382609343512</v>
      </c>
      <c r="Y105" s="1">
        <f t="shared" si="53"/>
        <v>-33.453891230702</v>
      </c>
      <c r="Z105" s="1">
        <f t="shared" si="54"/>
        <v>47.05399565048983</v>
      </c>
      <c r="AA105" s="1">
        <f t="shared" si="55"/>
        <v>-1.5495473451677173</v>
      </c>
      <c r="AB105" s="1">
        <f t="shared" si="56"/>
        <v>-1.5495473451677173</v>
      </c>
      <c r="AC105" s="1">
        <f t="shared" si="57"/>
        <v>-88.7825230338116</v>
      </c>
      <c r="AD105" s="1"/>
      <c r="AF105" s="1">
        <f t="shared" si="58"/>
        <v>1</v>
      </c>
      <c r="AG105" s="11">
        <f t="shared" si="59"/>
        <v>0.021247382609343512</v>
      </c>
      <c r="AK105" s="1">
        <f t="shared" si="60"/>
        <v>0</v>
      </c>
      <c r="AL105" s="1">
        <f t="shared" si="61"/>
        <v>-33.453891230702</v>
      </c>
      <c r="AP105" s="1">
        <f t="shared" si="62"/>
        <v>1.715207836872068E-15</v>
      </c>
      <c r="AQ105" s="1">
        <f t="shared" si="63"/>
        <v>-1.5495473451677173</v>
      </c>
      <c r="AU105" s="1">
        <f t="shared" si="64"/>
        <v>9.827417004053289E-14</v>
      </c>
      <c r="AV105" s="1">
        <f t="shared" si="65"/>
        <v>-88.7825230338116</v>
      </c>
    </row>
  </sheetData>
  <sheetProtection/>
  <printOptions/>
  <pageMargins left="0.34" right="0.7086614173228347" top="0.49" bottom="0.54" header="0.31496062992125984" footer="0.31496062992125984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Takashi Katagiri</dc:creator>
  <cp:keywords/>
  <dc:description/>
  <cp:lastModifiedBy>Takashi Katagiri</cp:lastModifiedBy>
  <cp:lastPrinted>2008-11-10T11:14:43Z</cp:lastPrinted>
  <dcterms:created xsi:type="dcterms:W3CDTF">2008-10-25T07:41:53Z</dcterms:created>
  <dcterms:modified xsi:type="dcterms:W3CDTF">2008-11-23T09:26:56Z</dcterms:modified>
  <cp:category/>
  <cp:version/>
  <cp:contentType/>
  <cp:contentStatus/>
</cp:coreProperties>
</file>